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2120" windowHeight="7875" tabRatio="728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2">'3'!$A$1:$H$86</definedName>
    <definedName name="_xlnm.Print_Area" localSheetId="3">'4'!$A$1:$H$84</definedName>
    <definedName name="_xlnm.Print_Area" localSheetId="4">'5'!$A$1:$D$14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<sst xmlns="http://schemas.openxmlformats.org/spreadsheetml/2006/main" count="890" uniqueCount="255">
  <si>
    <t>100</t>
  </si>
  <si>
    <t xml:space="preserve">Сумма </t>
  </si>
  <si>
    <t>(тыс. рублей)</t>
  </si>
  <si>
    <t>Администрация Кырлыкского сельского поселения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</si>
  <si>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</si>
  <si>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</si>
  <si>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</si>
  <si>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</si>
  <si>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</si>
  <si>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</si>
  <si>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</si>
  <si>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</si>
  <si>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</si>
  <si>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</si>
  <si>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</si>
  <si>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</si>
  <si>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</si>
  <si>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</si>
  <si>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1 05 00000 00 0000 000</t>
  </si>
  <si>
    <t>Налоги на совокупный доход</t>
  </si>
  <si>
    <t>1 05 02000 00 0000 110</t>
  </si>
  <si>
    <t>Единый 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</si>
  <si>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</si>
  <si>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</si>
  <si>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</si>
  <si>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</si>
  <si>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</si>
  <si>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</si>
  <si>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</si>
  <si>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</si>
  <si>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</si>
  <si>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t>000</t>
  </si>
  <si>
    <t>1 08 00000 00 0000 000</t>
  </si>
  <si>
    <t>Государственная пошлина</t>
  </si>
  <si>
    <t>802</t>
  </si>
  <si>
    <t>1 08 04020 01 0000 110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</si>
  <si>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</si>
  <si>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</si>
  <si>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</si>
  <si>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</si>
  <si>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</si>
  <si>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</si>
  <si>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</si>
  <si>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</si>
  <si>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</si>
  <si>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</si>
  <si>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Иные межбюджетные трансферты</t>
  </si>
  <si>
    <t>Всего доходов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</si>
  <si>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</si>
  <si>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</si>
  <si>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</si>
  <si>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</si>
  <si>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</si>
  <si>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</si>
  <si>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</si>
  <si>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</si>
  <si>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</si>
  <si>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</si>
  <si>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</si>
  <si>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</si>
  <si>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</si>
  <si>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</si>
  <si>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</si>
  <si>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</si>
  <si>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</si>
  <si>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0406</t>
  </si>
  <si>
    <t>Дорожное хозяйство (дорожные фонды)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</si>
  <si>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</si>
  <si>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</si>
  <si>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</si>
  <si>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</si>
  <si>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</si>
  <si>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</si>
  <si>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</si>
  <si>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</si>
  <si>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</si>
  <si>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</si>
  <si>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</si>
  <si>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</si>
  <si>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</si>
  <si>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ВСЕГО РАСХОДОВ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</si>
  <si>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</si>
  <si>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</si>
  <si>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</si>
  <si>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</si>
  <si>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</si>
  <si>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</si>
  <si>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2</t>
  </si>
  <si>
    <t>3</t>
  </si>
  <si>
    <t>4</t>
  </si>
  <si>
    <t>5</t>
  </si>
  <si>
    <t>1.</t>
  </si>
  <si>
    <t>Общегосударственные вопросы</t>
  </si>
  <si>
    <t>01</t>
  </si>
  <si>
    <t>02</t>
  </si>
  <si>
    <t>Непрограммные направления деятельности администрации Кырлыкского сельского поселения</t>
  </si>
  <si>
    <t>Высшее должностное лицо Кырлыкского сельского поселения</t>
  </si>
  <si>
    <t>Расходы на выплаты персоналу государственных (муниципальных) органов</t>
  </si>
  <si>
    <t>121</t>
  </si>
  <si>
    <t>04</t>
  </si>
  <si>
    <t>Материально-техническое обеспечение администрации Кырлыкского сельского поселения</t>
  </si>
  <si>
    <t>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</si>
  <si>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</si>
  <si>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</si>
  <si>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</si>
  <si>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</si>
  <si>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</si>
  <si>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</si>
  <si>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</si>
  <si>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</si>
  <si>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</si>
  <si>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</si>
  <si>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</si>
  <si>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Резервный фонд сельского поселения</t>
  </si>
  <si>
    <t>Резервные средства</t>
  </si>
  <si>
    <t>870</t>
  </si>
  <si>
    <t>Национальная оборона</t>
  </si>
  <si>
    <t>03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</si>
  <si>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</si>
  <si>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1,5</t>
  </si>
  <si>
    <t>09</t>
  </si>
  <si>
    <t>4,5</t>
  </si>
  <si>
    <t>Национальная экономика</t>
  </si>
  <si>
    <t>06</t>
  </si>
  <si>
    <t>Дорожные хозяйство (дорожные фонды)</t>
  </si>
  <si>
    <t>3.</t>
  </si>
  <si>
    <t>Жилищно-коммунальное хозяйство</t>
  </si>
  <si>
    <t>05</t>
  </si>
  <si>
    <t>3.1.</t>
  </si>
  <si>
    <t>4.</t>
  </si>
  <si>
    <t>Культура, кинемотография</t>
  </si>
  <si>
    <t>08</t>
  </si>
  <si>
    <t>4.1.</t>
  </si>
  <si>
    <t>Развитие культуры и молодежной политики в рамках подпрограммы "Развитие социально-культурной сферы" муниципальной программы Кырлыкского сельского поселения "Комплексное развитие территории  сельского поселения"</t>
  </si>
  <si>
    <t>Предоставление культурно-досуговых услуг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</si>
  <si>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</si>
  <si>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540</t>
  </si>
  <si>
    <t>Физическая культура и спорт</t>
  </si>
  <si>
    <t>Развитие физической культуры и спорта в рамках подпрограммы "Развитие социально-культурной сферы" муниципальной программы Кырлыкского сельского поселения "комплексное развитие территории  сельского поселения"</t>
  </si>
  <si>
    <t>(тыс.руб)</t>
  </si>
  <si>
    <t>Главный распорядитель бюджетных средств</t>
  </si>
  <si>
    <t>6</t>
  </si>
  <si>
    <t>7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</si>
  <si>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Кырлыкского сельского поселения "Комплексное развитие территории сельского поселения</t>
  </si>
  <si>
    <t>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Кырлыкского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</si>
  <si>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Кырлыкского сельского поселения "Комплексное развитие территории сельского поселения"</t>
  </si>
  <si>
    <t>НАЦИОНАЛЬНАЯ ЭКОНОМИКА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</si>
  <si>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</si>
  <si>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</si>
  <si>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</si>
  <si>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</si>
  <si>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</si>
  <si>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</si>
  <si>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243</t>
  </si>
  <si>
    <t>Фонд оплаты труда государственных (муниципальных) органов</t>
  </si>
  <si>
    <t>990000Ш200</t>
  </si>
  <si>
    <t xml:space="preserve">Организация мероприятий по защите населения и территории МО Кырлыкское сельское поселение (в т.ч. МКУ ГО ЧС и ЕДДС) </t>
  </si>
  <si>
    <t>Основное мероприятие"Развитие и модернизация инженерной инфраструктуры для защиты населения от наводнений МО Кырлыкское сельское поселение</t>
  </si>
  <si>
    <t>Основные меропритие "Развитие и модернизация инфраструктуры по хранению и переработки ТБО и ЖБО МО Кырлыкское сельское поселение</t>
  </si>
  <si>
    <t>Закупка товаров, работ и услуг для обеспечения государственных (муниципальных) нужд</t>
  </si>
  <si>
    <t>01 1 01 00100</t>
  </si>
  <si>
    <t>01 2 01 01100</t>
  </si>
  <si>
    <t>01 2 0001М01</t>
  </si>
  <si>
    <t>500</t>
  </si>
  <si>
    <t>01 2 02 01 000</t>
  </si>
  <si>
    <t>01 2 02 01 100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</si>
  <si>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</si>
  <si>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01 2 02 01 190</t>
  </si>
  <si>
    <t>99 0 00 0 2000</t>
  </si>
  <si>
    <t>99 0 00 0 2100</t>
  </si>
  <si>
    <t>Расходы на обеспечение функций администрации Кырлыкского сельского поселения</t>
  </si>
  <si>
    <t>99 0 А0 02190</t>
  </si>
  <si>
    <t>99 0 00 0Ш200</t>
  </si>
  <si>
    <t>04 1 04 Д0100</t>
  </si>
  <si>
    <t>04 1 04 Д0190</t>
  </si>
  <si>
    <t>01 2 02 01 110</t>
  </si>
  <si>
    <t>Код</t>
  </si>
  <si>
    <t>Наименование программы</t>
  </si>
  <si>
    <t>1</t>
  </si>
  <si>
    <t>1.1</t>
  </si>
  <si>
    <t>Развитие экономического и налогового потенциала</t>
  </si>
  <si>
    <t>1.2</t>
  </si>
  <si>
    <t>Устойчивое развитие систем жизнеобеспечения</t>
  </si>
  <si>
    <t>1.3</t>
  </si>
  <si>
    <t>Развитие социально-культурной сферы</t>
  </si>
  <si>
    <t>4.2.</t>
  </si>
  <si>
    <t>5.</t>
  </si>
  <si>
    <t>5.1</t>
  </si>
  <si>
    <t>99 0 00 0 2110</t>
  </si>
  <si>
    <t>01 1 01 00190</t>
  </si>
  <si>
    <t>1 06 06033 10 0000 110</t>
  </si>
  <si>
    <t>1 06 06043 10 0000 110</t>
  </si>
  <si>
    <t>Земельный налог с организаций, обладающих земельным участком, расположенных в границах сельских поселений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</si>
  <si>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</si>
  <si>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</t>
  </si>
  <si>
    <t>НАЦИОНАЛЬНАЯ БЕЗОПАСНОСТЬ</t>
  </si>
  <si>
    <t>01 2 01 01000</t>
  </si>
  <si>
    <t>01 2 01 01190</t>
  </si>
  <si>
    <t xml:space="preserve">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</si>
  <si>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</si>
  <si>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Дорожное хозяйство</t>
  </si>
  <si>
    <t>0409</t>
  </si>
  <si>
    <t>Изменения (+,-)</t>
  </si>
  <si>
    <t>1.4</t>
  </si>
  <si>
    <t>853</t>
  </si>
  <si>
    <t>2 02 15001 10 0000 151</t>
  </si>
  <si>
    <t>2 02 35118 10 0000 151</t>
  </si>
  <si>
    <t>202 04999 10 0000 151</t>
  </si>
  <si>
    <t>Прочие межбюджетные трансферты, передаваемые бюджетам сельских поселений</t>
  </si>
  <si>
    <t>1105</t>
  </si>
  <si>
    <t>01 1 03 00190</t>
  </si>
  <si>
    <t>01 1 03 00100</t>
  </si>
  <si>
    <t>99 0 0051 180</t>
  </si>
  <si>
    <t>01 1 04 00190</t>
  </si>
  <si>
    <t>01 1 0500Д00</t>
  </si>
  <si>
    <t>01 1 02 00100</t>
  </si>
  <si>
    <t>01 1 02 00190</t>
  </si>
  <si>
    <t>01 1 04 00100</t>
  </si>
  <si>
    <t>Развитие транспортной инфраструктуры МО Кырлыкское сельское поселение</t>
  </si>
  <si>
    <t>01 2 02 S8 500</t>
  </si>
  <si>
    <t>Обеспечивающая подпрограмма "Повышение эффективности управления в администрации Кырлыкского сельского поселения"</t>
  </si>
  <si>
    <t>Муниципальная программа "Комплексное развитие территории Кырлыкского сельского поселения"</t>
  </si>
  <si>
    <t>Подпрограммы:</t>
  </si>
  <si>
    <t>Обеспечивающая подпрограмма</t>
  </si>
  <si>
    <t>Непрограммные расходы</t>
  </si>
  <si>
    <t>"Развитие транспортной инфраструктуры МО Кырлыкское сельское поселение"</t>
  </si>
  <si>
    <t>Уплата прочих налогов, сборов</t>
  </si>
  <si>
    <t xml:space="preserve">Приложение 1
к решению «О внесении изменений и дополнении в бюджет 
муниципального образования "Кырлыкское сельское поселение"
на 2019 год и на плановый период 2020-2021 годы» </t>
  </si>
  <si>
    <t xml:space="preserve">Приложение 4
к решению «О бюджете 
муниципального образования "Кырлыкское сельское поселение"
на 2019 год и на плановый период 2020-2021 годы» </t>
  </si>
  <si>
    <t>Приложение 2
к решению «О внесении изменении и дополнении в  бюджет 
муниципального образования "Кырлыкское сельское поселение"
на 2019 год и на плановый период 2020-2021 годы »</t>
  </si>
  <si>
    <t>Приложение  5
к решению «О бюджете 
муниципального образования "Кырлыкское сельское поселение"
на 2019 год и на плановый период 2020-2021 годы »</t>
  </si>
  <si>
    <t xml:space="preserve">Приложение 3
к решению «О внесении изменений и дополнений в бюджет 
муниципального образования "Кырлыкское сельское поселение"
на 2019 год и на плановый период 2020-2021 годы "
</t>
  </si>
  <si>
    <t xml:space="preserve">Приложение 6
к решению «О бюджете 
муниципального образования "Кырлыкское сельское поселение"
на 2019 год и на плановый период 2020-2021 годы "
</t>
  </si>
  <si>
    <t>2019 год</t>
  </si>
  <si>
    <t>01 0 А0 02000</t>
  </si>
  <si>
    <t>01 0 А0 02100</t>
  </si>
  <si>
    <t>01 0 А0 02110</t>
  </si>
  <si>
    <t>01 0 А0 02190</t>
  </si>
  <si>
    <t>01 0 А0 S8500</t>
  </si>
  <si>
    <t>04 1 04422Д0</t>
  </si>
  <si>
    <t>04 1 04S22Д0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</si>
  <si>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</si>
  <si>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</si>
  <si>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Уплата иных платежей</t>
  </si>
  <si>
    <t>01 2 01 S5000</t>
  </si>
  <si>
    <t xml:space="preserve">                                                        Приложение 4                                                                   к решению " Овнесении изменений и дополнении в бюджет 
муниципального образования "Кырлыкское сельское поселение"
на 2019 год и на плановый период 2020-2021 годы»</t>
  </si>
  <si>
    <t xml:space="preserve">                                                        Приложение 7                                                                   к решению о бюджете 
муниципального образования "Кырлыкское сельское поселение"
на 2019 год и на плановый период 2020-2021 годы»</t>
  </si>
  <si>
    <t>Ведомственная структура расходов бюджета муниципального образования "Кырлыкское сельское поселение" на 2019 год и на плановый период 2020-2021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</si>
  <si>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 муниципального образования "Кырлыкское сельское поселение" на 2019 год  на плановый период 2020-2021 годы</t>
  </si>
  <si>
    <t>Распределение
бюджетных ассигнований по разделам, подразделам классификации расходов бюджета        муниципального образования "Кырлыкское сельское поселение" на 2019 год и на плановый период 2020-2021 годы</t>
  </si>
  <si>
    <t>Объем поступлений доходов в бюджет муниципального образования "Кырлыкское сельское поселение"                                                                                      в 2019 году и на плановый период 2020-2021 годы</t>
  </si>
  <si>
    <t>Приложение 5
к решению «О внесении изменений и дополнений в бюджет 
муниципального образования                                                                                     Кырлыкское сельское поселение
на 2019 год и на плановый период 2020-2021 годы»</t>
  </si>
  <si>
    <t>Приложение 8
к решению «О бюджете 
муниципального образования                                                                                     Кырлыкское сельское поселение
на 2019 год и на плановый период 2020-2021 годы»</t>
  </si>
  <si>
    <t xml:space="preserve">Распределение бюджетных ассигнований на реализацию муниципальных программ на 2019 год и на плановый период 2020-2021 годы </t>
  </si>
  <si>
    <t>Сумма 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</si>
</sst>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#,##0.00_р_."/>
    <numFmt numFmtId="177" formatCode="0.000"/>
    <numFmt numFmtId="178" formatCode="0.0000"/>
    <numFmt numFmtId="179" formatCode="0.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 shrinkToFit="1"/>
    </xf>
    <xf numFmtId="0" fontId="5" fillId="33" borderId="10" xfId="0" applyFont="1" applyFill="1" applyBorder="1" applyAlignment="1">
      <alignment horizontal="justify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33" borderId="10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49" fontId="10" fillId="0" borderId="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4" fillId="0" borderId="0" xfId="0" applyNumberFormat="1" applyFont="1" applyAlignment="1">
      <alignment horizontal="right" vertical="distributed"/>
    </xf>
    <xf numFmtId="0" fontId="9" fillId="0" borderId="0" xfId="0" applyFont="1" applyAlignment="1">
      <alignment horizontal="right" vertical="distributed"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justify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10" fillId="0" borderId="1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justify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6-17 ве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1" zoomScaleSheetLayoutView="91" zoomScalePageLayoutView="0" workbookViewId="0" topLeftCell="A28">
      <selection activeCell="B32" sqref="B32"/>
    </sheetView>
  </sheetViews>
  <sheetFormatPr defaultColWidth="9.00390625" defaultRowHeight="12.75"/>
  <cols>
    <col min="1" max="1" width="17.375" style="0" customWidth="1"/>
    <col min="2" max="2" width="36.00390625" style="0" customWidth="1"/>
    <col min="3" max="3" width="53.875" style="0" customWidth="1"/>
    <col min="4" max="4" width="19.25390625" style="0" customWidth="1"/>
    <col min="5" max="5" width="19.75390625" style="0" customWidth="1"/>
  </cols>
  <sheetData>
    <row r="1" spans="3:5" ht="84" customHeight="1">
      <c r="C1" s="126" t="s">
        <v>227</v>
      </c>
      <c r="D1" s="127"/>
      <c r="E1" s="127"/>
    </row>
    <row r="2" spans="1:5" ht="89.25" customHeight="1">
      <c r="A2" s="5"/>
      <c r="B2" s="38"/>
      <c r="C2" s="126" t="s">
        <v>228</v>
      </c>
      <c r="D2" s="127"/>
      <c r="E2" s="127"/>
    </row>
    <row r="3" spans="1:5" ht="45.75" customHeight="1">
      <c r="A3" s="124" t="s">
        <v>250</v>
      </c>
      <c r="B3" s="125"/>
      <c r="C3" s="125"/>
      <c r="D3" s="125"/>
      <c r="E3" s="125"/>
    </row>
    <row r="4" spans="1:5" ht="18.75">
      <c r="A4" s="39"/>
      <c r="B4" s="40"/>
      <c r="C4" s="41"/>
      <c r="D4" s="41"/>
      <c r="E4" s="42" t="s">
        <v>2</v>
      </c>
    </row>
    <row r="5" spans="1:5" ht="56.2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</row>
    <row r="6" spans="1:5" ht="18.75">
      <c r="A6" s="14">
        <v>1</v>
      </c>
      <c r="B6" s="14">
        <v>2</v>
      </c>
      <c r="C6" s="43">
        <v>3</v>
      </c>
      <c r="D6" s="14">
        <v>4</v>
      </c>
      <c r="E6" s="14">
        <v>5</v>
      </c>
    </row>
    <row r="7" spans="1:5" ht="42" customHeight="1">
      <c r="A7" s="7"/>
      <c r="B7" s="8" t="s">
        <v>9</v>
      </c>
      <c r="C7" s="9" t="s">
        <v>10</v>
      </c>
      <c r="D7" s="112">
        <f>D8</f>
        <v>0</v>
      </c>
      <c r="E7" s="112">
        <f>E8</f>
        <v>463.76</v>
      </c>
    </row>
    <row r="8" spans="1:5" ht="19.5" customHeight="1">
      <c r="A8" s="7"/>
      <c r="B8" s="8"/>
      <c r="C8" s="10" t="s">
        <v>11</v>
      </c>
      <c r="D8" s="112">
        <f>D9+D12+D17+D22</f>
        <v>0</v>
      </c>
      <c r="E8" s="112">
        <f>E9+E12+E17+E22</f>
        <v>463.76</v>
      </c>
    </row>
    <row r="9" spans="1:5" ht="18" customHeight="1">
      <c r="A9" s="7">
        <v>182</v>
      </c>
      <c r="B9" s="11" t="s">
        <v>12</v>
      </c>
      <c r="C9" s="10" t="s">
        <v>13</v>
      </c>
      <c r="D9" s="113">
        <f>D10</f>
        <v>0</v>
      </c>
      <c r="E9" s="113">
        <f>E10</f>
        <v>36</v>
      </c>
    </row>
    <row r="10" spans="1:5" ht="18.75" customHeight="1">
      <c r="A10" s="7">
        <v>182</v>
      </c>
      <c r="B10" s="7" t="s">
        <v>14</v>
      </c>
      <c r="C10" s="10" t="s">
        <v>15</v>
      </c>
      <c r="D10" s="113">
        <f>D11</f>
        <v>0</v>
      </c>
      <c r="E10" s="113">
        <f>E11</f>
        <v>36</v>
      </c>
    </row>
    <row r="11" spans="1:5" ht="126" customHeight="1">
      <c r="A11" s="7">
        <v>182</v>
      </c>
      <c r="B11" s="7" t="s">
        <v>16</v>
      </c>
      <c r="C11" s="10" t="s">
        <v>17</v>
      </c>
      <c r="D11" s="113">
        <v>0</v>
      </c>
      <c r="E11" s="113">
        <v>36</v>
      </c>
    </row>
    <row r="12" spans="1:5" ht="18.75" customHeight="1">
      <c r="A12" s="7">
        <v>182</v>
      </c>
      <c r="B12" s="8" t="s">
        <v>18</v>
      </c>
      <c r="C12" s="9" t="s">
        <v>19</v>
      </c>
      <c r="D12" s="112">
        <f>D13+D15</f>
        <v>0</v>
      </c>
      <c r="E12" s="112">
        <f>E13+E15</f>
        <v>68</v>
      </c>
    </row>
    <row r="13" spans="1:5" ht="34.5" customHeight="1">
      <c r="A13" s="7">
        <v>182</v>
      </c>
      <c r="B13" s="8" t="s">
        <v>20</v>
      </c>
      <c r="C13" s="10" t="s">
        <v>21</v>
      </c>
      <c r="D13" s="113">
        <v>0</v>
      </c>
      <c r="E13" s="113">
        <f>E14</f>
        <v>20</v>
      </c>
    </row>
    <row r="14" spans="1:5" ht="37.5" customHeight="1">
      <c r="A14" s="7">
        <v>182</v>
      </c>
      <c r="B14" s="12" t="s">
        <v>22</v>
      </c>
      <c r="C14" s="10" t="s">
        <v>21</v>
      </c>
      <c r="D14" s="113">
        <v>0</v>
      </c>
      <c r="E14" s="113">
        <v>20</v>
      </c>
    </row>
    <row r="15" spans="1:5" ht="18.75" customHeight="1">
      <c r="A15" s="7">
        <v>182</v>
      </c>
      <c r="B15" s="12" t="s">
        <v>23</v>
      </c>
      <c r="C15" s="10" t="s">
        <v>24</v>
      </c>
      <c r="D15" s="112">
        <f>D16</f>
        <v>0</v>
      </c>
      <c r="E15" s="112">
        <f>E16</f>
        <v>48</v>
      </c>
    </row>
    <row r="16" spans="1:5" ht="18.75" customHeight="1">
      <c r="A16" s="7">
        <v>182</v>
      </c>
      <c r="B16" s="12" t="s">
        <v>25</v>
      </c>
      <c r="C16" s="10" t="s">
        <v>24</v>
      </c>
      <c r="D16" s="113">
        <v>0</v>
      </c>
      <c r="E16" s="113">
        <v>48</v>
      </c>
    </row>
    <row r="17" spans="1:5" ht="18.75" customHeight="1">
      <c r="A17" s="7">
        <v>182</v>
      </c>
      <c r="B17" s="8" t="s">
        <v>26</v>
      </c>
      <c r="C17" s="9" t="s">
        <v>27</v>
      </c>
      <c r="D17" s="112">
        <f>D18+D19</f>
        <v>0</v>
      </c>
      <c r="E17" s="112">
        <f>E18+E19</f>
        <v>352.76</v>
      </c>
    </row>
    <row r="18" spans="1:5" ht="18.75" customHeight="1">
      <c r="A18" s="7">
        <v>182</v>
      </c>
      <c r="B18" s="12" t="s">
        <v>28</v>
      </c>
      <c r="C18" s="10" t="s">
        <v>29</v>
      </c>
      <c r="D18" s="113">
        <v>0</v>
      </c>
      <c r="E18" s="113">
        <v>81</v>
      </c>
    </row>
    <row r="19" spans="1:5" ht="18.75" customHeight="1">
      <c r="A19" s="7">
        <v>182</v>
      </c>
      <c r="B19" s="12" t="s">
        <v>30</v>
      </c>
      <c r="C19" s="9" t="s">
        <v>194</v>
      </c>
      <c r="D19" s="112">
        <f>D21+D20</f>
        <v>0</v>
      </c>
      <c r="E19" s="112">
        <f>E20+E21</f>
        <v>271.76</v>
      </c>
    </row>
    <row r="20" spans="1:5" ht="53.25" customHeight="1">
      <c r="A20" s="7">
        <v>182</v>
      </c>
      <c r="B20" s="12" t="s">
        <v>190</v>
      </c>
      <c r="C20" s="10" t="s">
        <v>192</v>
      </c>
      <c r="D20" s="113">
        <v>0</v>
      </c>
      <c r="E20" s="113">
        <v>44</v>
      </c>
    </row>
    <row r="21" spans="1:5" ht="57" customHeight="1">
      <c r="A21" s="7">
        <v>182</v>
      </c>
      <c r="B21" s="12" t="s">
        <v>191</v>
      </c>
      <c r="C21" s="10" t="s">
        <v>193</v>
      </c>
      <c r="D21" s="113">
        <v>0</v>
      </c>
      <c r="E21" s="113">
        <v>227.76</v>
      </c>
    </row>
    <row r="22" spans="1:5" ht="18.75" customHeight="1">
      <c r="A22" s="13" t="s">
        <v>31</v>
      </c>
      <c r="B22" s="8" t="s">
        <v>32</v>
      </c>
      <c r="C22" s="9" t="s">
        <v>33</v>
      </c>
      <c r="D22" s="112">
        <f>D23</f>
        <v>0</v>
      </c>
      <c r="E22" s="112">
        <f>E23</f>
        <v>7</v>
      </c>
    </row>
    <row r="23" spans="1:5" ht="18.75" customHeight="1">
      <c r="A23" s="13" t="s">
        <v>34</v>
      </c>
      <c r="B23" s="8" t="s">
        <v>35</v>
      </c>
      <c r="C23" s="10" t="s">
        <v>33</v>
      </c>
      <c r="D23" s="113">
        <v>0</v>
      </c>
      <c r="E23" s="113">
        <v>7</v>
      </c>
    </row>
    <row r="24" spans="1:5" ht="18.75" customHeight="1">
      <c r="A24" s="13" t="s">
        <v>31</v>
      </c>
      <c r="B24" s="8" t="s">
        <v>36</v>
      </c>
      <c r="C24" s="9" t="s">
        <v>37</v>
      </c>
      <c r="D24" s="112">
        <f>D25</f>
        <v>486.66999999999996</v>
      </c>
      <c r="E24" s="112">
        <f>E25</f>
        <v>3983.6299999999997</v>
      </c>
    </row>
    <row r="25" spans="1:5" ht="57" customHeight="1">
      <c r="A25" s="8">
        <v>802</v>
      </c>
      <c r="B25" s="8" t="s">
        <v>38</v>
      </c>
      <c r="C25" s="9" t="s">
        <v>39</v>
      </c>
      <c r="D25" s="112">
        <f>D26</f>
        <v>486.66999999999996</v>
      </c>
      <c r="E25" s="112">
        <f>E26</f>
        <v>3983.6299999999997</v>
      </c>
    </row>
    <row r="26" spans="1:5" ht="56.25" customHeight="1">
      <c r="A26" s="8">
        <v>802</v>
      </c>
      <c r="B26" s="12" t="s">
        <v>38</v>
      </c>
      <c r="C26" s="10" t="s">
        <v>39</v>
      </c>
      <c r="D26" s="112">
        <f>D27+D29+D31+D32</f>
        <v>486.66999999999996</v>
      </c>
      <c r="E26" s="112">
        <f>E27+E29+E31+E32</f>
        <v>3983.6299999999997</v>
      </c>
    </row>
    <row r="27" spans="1:5" ht="39" customHeight="1">
      <c r="A27" s="8">
        <v>802</v>
      </c>
      <c r="B27" s="12" t="s">
        <v>40</v>
      </c>
      <c r="C27" s="10" t="s">
        <v>41</v>
      </c>
      <c r="D27" s="112">
        <f>D28</f>
        <v>0</v>
      </c>
      <c r="E27" s="112">
        <f>E28</f>
        <v>2299.13</v>
      </c>
    </row>
    <row r="28" spans="1:5" ht="39.75" customHeight="1">
      <c r="A28" s="8">
        <v>802</v>
      </c>
      <c r="B28" s="12" t="s">
        <v>205</v>
      </c>
      <c r="C28" s="10" t="s">
        <v>42</v>
      </c>
      <c r="D28" s="113">
        <v>0</v>
      </c>
      <c r="E28" s="113">
        <v>2299.13</v>
      </c>
    </row>
    <row r="29" spans="1:5" ht="36.75" customHeight="1">
      <c r="A29" s="8">
        <v>802</v>
      </c>
      <c r="B29" s="12" t="s">
        <v>43</v>
      </c>
      <c r="C29" s="10" t="s">
        <v>44</v>
      </c>
      <c r="D29" s="112">
        <f>D30</f>
        <v>0</v>
      </c>
      <c r="E29" s="112">
        <f>E30</f>
        <v>122.7</v>
      </c>
    </row>
    <row r="30" spans="1:5" ht="79.5" customHeight="1">
      <c r="A30" s="8">
        <v>802</v>
      </c>
      <c r="B30" s="12" t="s">
        <v>206</v>
      </c>
      <c r="C30" s="10" t="s">
        <v>45</v>
      </c>
      <c r="D30" s="113">
        <v>0</v>
      </c>
      <c r="E30" s="113">
        <v>122.7</v>
      </c>
    </row>
    <row r="31" spans="1:5" ht="114" customHeight="1">
      <c r="A31" s="8">
        <v>802</v>
      </c>
      <c r="B31" s="12" t="s">
        <v>198</v>
      </c>
      <c r="C31" s="10" t="s">
        <v>199</v>
      </c>
      <c r="D31" s="113">
        <v>191.67</v>
      </c>
      <c r="E31" s="113">
        <v>741.68</v>
      </c>
    </row>
    <row r="32" spans="1:5" ht="39" customHeight="1">
      <c r="A32" s="8">
        <v>802</v>
      </c>
      <c r="B32" s="12" t="s">
        <v>207</v>
      </c>
      <c r="C32" s="10" t="s">
        <v>208</v>
      </c>
      <c r="D32" s="113">
        <v>295</v>
      </c>
      <c r="E32" s="113">
        <v>820.12</v>
      </c>
    </row>
    <row r="33" spans="1:5" ht="19.5" customHeight="1">
      <c r="A33" s="8"/>
      <c r="B33" s="8"/>
      <c r="C33" s="9" t="s">
        <v>47</v>
      </c>
      <c r="D33" s="112">
        <f>D7+D25</f>
        <v>486.66999999999996</v>
      </c>
      <c r="E33" s="112">
        <f>E7+E25</f>
        <v>4447.389999999999</v>
      </c>
    </row>
  </sheetData>
  <sheetProtection/>
  <mergeCells count="3">
    <mergeCell ref="A3:E3"/>
    <mergeCell ref="C1:E1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0">
      <selection activeCell="C18" sqref="C18"/>
    </sheetView>
  </sheetViews>
  <sheetFormatPr defaultColWidth="9.00390625" defaultRowHeight="12.75"/>
  <cols>
    <col min="1" max="1" width="89.00390625" style="0" customWidth="1"/>
    <col min="2" max="2" width="13.625" style="0" customWidth="1"/>
    <col min="3" max="3" width="15.25390625" style="0" customWidth="1"/>
    <col min="4" max="4" width="17.25390625" style="0" customWidth="1"/>
  </cols>
  <sheetData>
    <row r="1" spans="2:4" ht="139.5" customHeight="1">
      <c r="B1" s="128" t="s">
        <v>229</v>
      </c>
      <c r="C1" s="128"/>
      <c r="D1" s="128"/>
    </row>
    <row r="2" spans="1:4" ht="112.5" customHeight="1">
      <c r="A2" s="44"/>
      <c r="B2" s="128" t="s">
        <v>230</v>
      </c>
      <c r="C2" s="128"/>
      <c r="D2" s="128"/>
    </row>
    <row r="3" spans="1:4" ht="18.75">
      <c r="A3" s="44"/>
      <c r="B3" s="46"/>
      <c r="C3" s="44"/>
      <c r="D3" s="44"/>
    </row>
    <row r="4" spans="1:4" ht="72.75" customHeight="1">
      <c r="A4" s="129" t="s">
        <v>249</v>
      </c>
      <c r="B4" s="129"/>
      <c r="C4" s="129"/>
      <c r="D4" s="129"/>
    </row>
    <row r="5" spans="1:4" ht="18.75">
      <c r="A5" s="33"/>
      <c r="B5" s="47"/>
      <c r="C5" s="33"/>
      <c r="D5" s="34" t="s">
        <v>2</v>
      </c>
    </row>
    <row r="6" spans="1:4" ht="37.5">
      <c r="A6" s="14" t="s">
        <v>48</v>
      </c>
      <c r="B6" s="14" t="s">
        <v>49</v>
      </c>
      <c r="C6" s="14" t="s">
        <v>7</v>
      </c>
      <c r="D6" s="14" t="s">
        <v>1</v>
      </c>
    </row>
    <row r="7" spans="1:4" ht="18.75">
      <c r="A7" s="14">
        <v>1</v>
      </c>
      <c r="B7" s="12">
        <v>2</v>
      </c>
      <c r="C7" s="14">
        <v>3</v>
      </c>
      <c r="D7" s="14">
        <v>4</v>
      </c>
    </row>
    <row r="8" spans="1:4" ht="18.75" customHeight="1">
      <c r="A8" s="15" t="s">
        <v>50</v>
      </c>
      <c r="B8" s="16" t="s">
        <v>51</v>
      </c>
      <c r="C8" s="105">
        <f>C9+C10+C11</f>
        <v>0</v>
      </c>
      <c r="D8" s="114">
        <f>D9+D10+D11</f>
        <v>1808.17</v>
      </c>
    </row>
    <row r="9" spans="1:4" ht="36.75" customHeight="1">
      <c r="A9" s="15" t="s">
        <v>52</v>
      </c>
      <c r="B9" s="16" t="s">
        <v>53</v>
      </c>
      <c r="C9" s="105">
        <v>0</v>
      </c>
      <c r="D9" s="115">
        <v>478.23</v>
      </c>
    </row>
    <row r="10" spans="1:4" ht="39.75" customHeight="1">
      <c r="A10" s="15" t="s">
        <v>54</v>
      </c>
      <c r="B10" s="16" t="s">
        <v>55</v>
      </c>
      <c r="C10" s="105">
        <v>0</v>
      </c>
      <c r="D10" s="115">
        <v>1326.94</v>
      </c>
    </row>
    <row r="11" spans="1:4" ht="21" customHeight="1">
      <c r="A11" s="15" t="s">
        <v>56</v>
      </c>
      <c r="B11" s="16" t="s">
        <v>57</v>
      </c>
      <c r="C11" s="116">
        <v>0</v>
      </c>
      <c r="D11" s="114">
        <v>3</v>
      </c>
    </row>
    <row r="12" spans="1:4" ht="21.75" customHeight="1">
      <c r="A12" s="15" t="s">
        <v>58</v>
      </c>
      <c r="B12" s="16" t="s">
        <v>59</v>
      </c>
      <c r="C12" s="105">
        <f>C13</f>
        <v>0</v>
      </c>
      <c r="D12" s="114">
        <f>D13</f>
        <v>122.7</v>
      </c>
    </row>
    <row r="13" spans="1:4" ht="26.25" customHeight="1">
      <c r="A13" s="15" t="s">
        <v>60</v>
      </c>
      <c r="B13" s="16" t="s">
        <v>61</v>
      </c>
      <c r="C13" s="116">
        <v>0</v>
      </c>
      <c r="D13" s="114">
        <v>122.7</v>
      </c>
    </row>
    <row r="14" spans="1:4" ht="18.75">
      <c r="A14" s="15" t="s">
        <v>195</v>
      </c>
      <c r="B14" s="16" t="s">
        <v>62</v>
      </c>
      <c r="C14" s="116">
        <f>C15</f>
        <v>0</v>
      </c>
      <c r="D14" s="114">
        <f>D15</f>
        <v>4.5</v>
      </c>
    </row>
    <row r="15" spans="1:4" ht="37.5">
      <c r="A15" s="29" t="s">
        <v>148</v>
      </c>
      <c r="B15" s="16" t="s">
        <v>63</v>
      </c>
      <c r="C15" s="116">
        <v>0</v>
      </c>
      <c r="D15" s="114">
        <v>4.5</v>
      </c>
    </row>
    <row r="16" spans="1:4" ht="18.75">
      <c r="A16" s="15" t="s">
        <v>146</v>
      </c>
      <c r="B16" s="16" t="s">
        <v>64</v>
      </c>
      <c r="C16" s="116">
        <f>C18</f>
        <v>191.67</v>
      </c>
      <c r="D16" s="114">
        <f>D17+D18</f>
        <v>1082.6660000000002</v>
      </c>
    </row>
    <row r="17" spans="1:4" ht="18.75">
      <c r="A17" s="29" t="s">
        <v>149</v>
      </c>
      <c r="B17" s="16" t="s">
        <v>65</v>
      </c>
      <c r="C17" s="116">
        <v>0</v>
      </c>
      <c r="D17" s="114">
        <v>1.5</v>
      </c>
    </row>
    <row r="18" spans="1:4" ht="18.75">
      <c r="A18" s="29" t="s">
        <v>200</v>
      </c>
      <c r="B18" s="16" t="s">
        <v>201</v>
      </c>
      <c r="C18" s="116">
        <v>191.67</v>
      </c>
      <c r="D18" s="114">
        <f>889.49+189.75924+1.91676</f>
        <v>1081.1660000000002</v>
      </c>
    </row>
    <row r="19" spans="1:4" ht="26.25" customHeight="1">
      <c r="A19" s="15" t="s">
        <v>67</v>
      </c>
      <c r="B19" s="16" t="s">
        <v>68</v>
      </c>
      <c r="C19" s="105">
        <f>C20+C21</f>
        <v>95</v>
      </c>
      <c r="D19" s="114">
        <f>D20+D21</f>
        <v>305.2</v>
      </c>
    </row>
    <row r="20" spans="1:4" ht="20.25" customHeight="1">
      <c r="A20" s="15" t="s">
        <v>69</v>
      </c>
      <c r="B20" s="16" t="s">
        <v>70</v>
      </c>
      <c r="C20" s="105">
        <v>0</v>
      </c>
      <c r="D20" s="114">
        <v>28.4</v>
      </c>
    </row>
    <row r="21" spans="1:4" ht="21" customHeight="1">
      <c r="A21" s="15" t="s">
        <v>71</v>
      </c>
      <c r="B21" s="16" t="s">
        <v>72</v>
      </c>
      <c r="C21" s="116">
        <v>95</v>
      </c>
      <c r="D21" s="114">
        <v>276.8</v>
      </c>
    </row>
    <row r="22" spans="1:4" ht="18.75" customHeight="1">
      <c r="A22" s="15" t="s">
        <v>73</v>
      </c>
      <c r="B22" s="16" t="s">
        <v>74</v>
      </c>
      <c r="C22" s="105">
        <f>C23</f>
        <v>200</v>
      </c>
      <c r="D22" s="114">
        <f>D23</f>
        <v>1058.62</v>
      </c>
    </row>
    <row r="23" spans="1:4" ht="18.75" customHeight="1">
      <c r="A23" s="15" t="s">
        <v>75</v>
      </c>
      <c r="B23" s="16" t="s">
        <v>76</v>
      </c>
      <c r="C23" s="116">
        <v>200</v>
      </c>
      <c r="D23" s="114">
        <v>1058.62</v>
      </c>
    </row>
    <row r="24" spans="1:4" ht="19.5" customHeight="1">
      <c r="A24" s="15" t="s">
        <v>77</v>
      </c>
      <c r="B24" s="16" t="s">
        <v>78</v>
      </c>
      <c r="C24" s="105">
        <f>C25</f>
        <v>0</v>
      </c>
      <c r="D24" s="114">
        <f>D25</f>
        <v>636.84</v>
      </c>
    </row>
    <row r="25" spans="1:4" ht="20.25" customHeight="1">
      <c r="A25" s="15" t="s">
        <v>79</v>
      </c>
      <c r="B25" s="16" t="s">
        <v>209</v>
      </c>
      <c r="C25" s="116">
        <v>0</v>
      </c>
      <c r="D25" s="114">
        <v>636.84</v>
      </c>
    </row>
    <row r="26" spans="1:4" ht="18.75" customHeight="1">
      <c r="A26" s="118" t="s">
        <v>80</v>
      </c>
      <c r="B26" s="119"/>
      <c r="C26" s="111">
        <f>C8+C11+C12+C14+C16+C19+C22+C24</f>
        <v>486.66999999999996</v>
      </c>
      <c r="D26" s="120">
        <f>D8+D13+D14+D16+D19+D22+D24</f>
        <v>5018.696</v>
      </c>
    </row>
  </sheetData>
  <sheetProtection/>
  <mergeCells count="3">
    <mergeCell ref="B2:D2"/>
    <mergeCell ref="A4:D4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="91" zoomScaleSheetLayoutView="91" zoomScalePageLayoutView="0" workbookViewId="0" topLeftCell="A82">
      <selection activeCell="E23" sqref="E23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8.75390625" style="0" customWidth="1"/>
    <col min="4" max="4" width="9.25390625" style="0" customWidth="1"/>
    <col min="5" max="5" width="20.625" style="0" customWidth="1"/>
    <col min="6" max="6" width="9.625" style="0" customWidth="1"/>
    <col min="7" max="7" width="14.625" style="0" customWidth="1"/>
    <col min="8" max="8" width="16.25390625" style="0" customWidth="1"/>
  </cols>
  <sheetData>
    <row r="1" spans="6:8" ht="153.75" customHeight="1">
      <c r="F1" s="128" t="s">
        <v>231</v>
      </c>
      <c r="G1" s="128"/>
      <c r="H1" s="128"/>
    </row>
    <row r="2" spans="1:9" ht="133.5" customHeight="1">
      <c r="A2" s="48"/>
      <c r="B2" s="49"/>
      <c r="C2" s="50"/>
      <c r="D2" s="50"/>
      <c r="E2" s="51"/>
      <c r="F2" s="128" t="s">
        <v>232</v>
      </c>
      <c r="G2" s="128"/>
      <c r="H2" s="128"/>
      <c r="I2" s="52"/>
    </row>
    <row r="3" spans="1:9" ht="18.75">
      <c r="A3" s="48"/>
      <c r="B3" s="49"/>
      <c r="C3" s="50"/>
      <c r="D3" s="50"/>
      <c r="E3" s="50"/>
      <c r="F3" s="45"/>
      <c r="G3" s="45"/>
      <c r="H3" s="45"/>
      <c r="I3" s="53"/>
    </row>
    <row r="4" spans="1:9" ht="81" customHeight="1">
      <c r="A4" s="129" t="s">
        <v>248</v>
      </c>
      <c r="B4" s="129"/>
      <c r="C4" s="129"/>
      <c r="D4" s="129"/>
      <c r="E4" s="129"/>
      <c r="F4" s="129"/>
      <c r="G4" s="129"/>
      <c r="H4" s="125"/>
      <c r="I4" s="5"/>
    </row>
    <row r="5" spans="1:9" ht="18.75">
      <c r="A5" s="54"/>
      <c r="B5" s="54"/>
      <c r="C5" s="54"/>
      <c r="D5" s="54"/>
      <c r="E5" s="55"/>
      <c r="F5" s="130"/>
      <c r="G5" s="130"/>
      <c r="H5" s="130"/>
      <c r="I5" s="131"/>
    </row>
    <row r="6" spans="1:9" ht="56.25">
      <c r="A6" s="35" t="s">
        <v>81</v>
      </c>
      <c r="B6" s="35" t="s">
        <v>82</v>
      </c>
      <c r="C6" s="57" t="s">
        <v>83</v>
      </c>
      <c r="D6" s="57" t="s">
        <v>84</v>
      </c>
      <c r="E6" s="57" t="s">
        <v>85</v>
      </c>
      <c r="F6" s="57" t="s">
        <v>86</v>
      </c>
      <c r="G6" s="58" t="s">
        <v>7</v>
      </c>
      <c r="H6" s="35" t="s">
        <v>233</v>
      </c>
      <c r="I6" s="59"/>
    </row>
    <row r="7" spans="1:9" ht="18.75">
      <c r="A7" s="22">
        <v>1</v>
      </c>
      <c r="B7" s="35">
        <v>2</v>
      </c>
      <c r="C7" s="60" t="s">
        <v>87</v>
      </c>
      <c r="D7" s="60" t="s">
        <v>88</v>
      </c>
      <c r="E7" s="60" t="s">
        <v>89</v>
      </c>
      <c r="F7" s="60" t="s">
        <v>90</v>
      </c>
      <c r="G7" s="61">
        <v>6</v>
      </c>
      <c r="H7" s="35">
        <v>7</v>
      </c>
      <c r="I7" s="4"/>
    </row>
    <row r="8" spans="1:9" ht="19.5" customHeight="1">
      <c r="A8" s="3" t="s">
        <v>91</v>
      </c>
      <c r="B8" s="62" t="s">
        <v>92</v>
      </c>
      <c r="C8" s="63" t="s">
        <v>93</v>
      </c>
      <c r="D8" s="63"/>
      <c r="E8" s="63"/>
      <c r="F8" s="63"/>
      <c r="G8" s="111">
        <f>G9+G15+G28</f>
        <v>0</v>
      </c>
      <c r="H8" s="111">
        <f>H9+H15+H28</f>
        <v>1808.1699999999998</v>
      </c>
      <c r="I8" s="64"/>
    </row>
    <row r="9" spans="1:9" ht="80.25" customHeight="1">
      <c r="A9" s="22"/>
      <c r="B9" s="65" t="s">
        <v>52</v>
      </c>
      <c r="C9" s="73" t="s">
        <v>93</v>
      </c>
      <c r="D9" s="73" t="s">
        <v>94</v>
      </c>
      <c r="E9" s="63"/>
      <c r="F9" s="63"/>
      <c r="G9" s="74">
        <f aca="true" t="shared" si="0" ref="G9:H11">G10</f>
        <v>0</v>
      </c>
      <c r="H9" s="75">
        <f t="shared" si="0"/>
        <v>478.23</v>
      </c>
      <c r="I9" s="69"/>
    </row>
    <row r="10" spans="1:9" ht="56.25" customHeight="1">
      <c r="A10" s="22"/>
      <c r="B10" s="66" t="s">
        <v>95</v>
      </c>
      <c r="C10" s="72" t="s">
        <v>93</v>
      </c>
      <c r="D10" s="72" t="s">
        <v>94</v>
      </c>
      <c r="E10" s="57" t="s">
        <v>168</v>
      </c>
      <c r="F10" s="60"/>
      <c r="G10" s="67">
        <f t="shared" si="0"/>
        <v>0</v>
      </c>
      <c r="H10" s="68">
        <f t="shared" si="0"/>
        <v>478.23</v>
      </c>
      <c r="I10" s="69"/>
    </row>
    <row r="11" spans="1:9" ht="37.5" customHeight="1">
      <c r="A11" s="22"/>
      <c r="B11" s="66" t="s">
        <v>96</v>
      </c>
      <c r="C11" s="72" t="s">
        <v>93</v>
      </c>
      <c r="D11" s="72" t="s">
        <v>94</v>
      </c>
      <c r="E11" s="57" t="s">
        <v>169</v>
      </c>
      <c r="F11" s="60"/>
      <c r="G11" s="67">
        <f t="shared" si="0"/>
        <v>0</v>
      </c>
      <c r="H11" s="68">
        <f t="shared" si="0"/>
        <v>478.23</v>
      </c>
      <c r="I11" s="69"/>
    </row>
    <row r="12" spans="1:9" ht="57.75" customHeight="1">
      <c r="A12" s="22"/>
      <c r="B12" s="70" t="s">
        <v>97</v>
      </c>
      <c r="C12" s="72" t="s">
        <v>93</v>
      </c>
      <c r="D12" s="72" t="s">
        <v>94</v>
      </c>
      <c r="E12" s="57" t="s">
        <v>169</v>
      </c>
      <c r="F12" s="57" t="s">
        <v>0</v>
      </c>
      <c r="G12" s="71">
        <f>G13+G14</f>
        <v>0</v>
      </c>
      <c r="H12" s="72">
        <f>H13+H14</f>
        <v>478.23</v>
      </c>
      <c r="I12" s="69"/>
    </row>
    <row r="13" spans="1:9" ht="36" customHeight="1">
      <c r="A13" s="22"/>
      <c r="B13" s="70" t="s">
        <v>150</v>
      </c>
      <c r="C13" s="72" t="s">
        <v>93</v>
      </c>
      <c r="D13" s="72" t="s">
        <v>94</v>
      </c>
      <c r="E13" s="57" t="s">
        <v>188</v>
      </c>
      <c r="F13" s="57" t="s">
        <v>98</v>
      </c>
      <c r="G13" s="71">
        <v>0</v>
      </c>
      <c r="H13" s="72">
        <v>367.3</v>
      </c>
      <c r="I13" s="69"/>
    </row>
    <row r="14" spans="1:9" ht="80.25" customHeight="1">
      <c r="A14" s="22"/>
      <c r="B14" s="76" t="s">
        <v>151</v>
      </c>
      <c r="C14" s="72" t="s">
        <v>93</v>
      </c>
      <c r="D14" s="72" t="s">
        <v>94</v>
      </c>
      <c r="E14" s="57" t="s">
        <v>188</v>
      </c>
      <c r="F14" s="57" t="s">
        <v>152</v>
      </c>
      <c r="G14" s="71">
        <v>0</v>
      </c>
      <c r="H14" s="72">
        <v>110.93</v>
      </c>
      <c r="I14" s="69"/>
    </row>
    <row r="15" spans="1:9" ht="95.25" customHeight="1">
      <c r="A15" s="22"/>
      <c r="B15" s="77" t="s">
        <v>54</v>
      </c>
      <c r="C15" s="78" t="s">
        <v>93</v>
      </c>
      <c r="D15" s="78" t="s">
        <v>99</v>
      </c>
      <c r="E15" s="78"/>
      <c r="F15" s="78"/>
      <c r="G15" s="79">
        <f>G16</f>
        <v>0</v>
      </c>
      <c r="H15" s="73">
        <f>H16</f>
        <v>1326.9399999999998</v>
      </c>
      <c r="I15" s="69"/>
    </row>
    <row r="16" spans="1:9" ht="54" customHeight="1">
      <c r="A16" s="22"/>
      <c r="B16" s="80" t="s">
        <v>95</v>
      </c>
      <c r="C16" s="57" t="s">
        <v>93</v>
      </c>
      <c r="D16" s="57" t="s">
        <v>99</v>
      </c>
      <c r="E16" s="57" t="s">
        <v>234</v>
      </c>
      <c r="F16" s="57"/>
      <c r="G16" s="71">
        <f>G17</f>
        <v>0</v>
      </c>
      <c r="H16" s="72">
        <f>H17</f>
        <v>1326.9399999999998</v>
      </c>
      <c r="I16" s="69"/>
    </row>
    <row r="17" spans="1:9" ht="59.25" customHeight="1">
      <c r="A17" s="22"/>
      <c r="B17" s="66" t="s">
        <v>100</v>
      </c>
      <c r="C17" s="57" t="s">
        <v>93</v>
      </c>
      <c r="D17" s="57" t="s">
        <v>99</v>
      </c>
      <c r="E17" s="57" t="s">
        <v>235</v>
      </c>
      <c r="F17" s="57"/>
      <c r="G17" s="71">
        <f>G19+G20+G23+G24</f>
        <v>0</v>
      </c>
      <c r="H17" s="72">
        <f>H18+H21+H24</f>
        <v>1326.9399999999998</v>
      </c>
      <c r="I17" s="69"/>
    </row>
    <row r="18" spans="1:9" ht="55.5" customHeight="1">
      <c r="A18" s="22"/>
      <c r="B18" s="81" t="s">
        <v>97</v>
      </c>
      <c r="C18" s="57" t="s">
        <v>93</v>
      </c>
      <c r="D18" s="57" t="s">
        <v>99</v>
      </c>
      <c r="E18" s="57" t="s">
        <v>236</v>
      </c>
      <c r="F18" s="57" t="s">
        <v>0</v>
      </c>
      <c r="G18" s="71">
        <f>G19+G20+G23+G24</f>
        <v>0</v>
      </c>
      <c r="H18" s="72">
        <f>H19+H20</f>
        <v>1094.3799999999999</v>
      </c>
      <c r="I18" s="69"/>
    </row>
    <row r="19" spans="1:9" ht="37.5" customHeight="1">
      <c r="A19" s="22"/>
      <c r="B19" s="76" t="s">
        <v>150</v>
      </c>
      <c r="C19" s="57" t="s">
        <v>93</v>
      </c>
      <c r="D19" s="57" t="s">
        <v>99</v>
      </c>
      <c r="E19" s="57" t="s">
        <v>236</v>
      </c>
      <c r="F19" s="57" t="s">
        <v>98</v>
      </c>
      <c r="G19" s="71">
        <v>-123.24</v>
      </c>
      <c r="H19" s="72">
        <v>840.54</v>
      </c>
      <c r="I19" s="69"/>
    </row>
    <row r="20" spans="1:9" ht="96.75" customHeight="1">
      <c r="A20" s="22"/>
      <c r="B20" s="76" t="s">
        <v>151</v>
      </c>
      <c r="C20" s="57" t="s">
        <v>93</v>
      </c>
      <c r="D20" s="57" t="s">
        <v>99</v>
      </c>
      <c r="E20" s="57" t="s">
        <v>236</v>
      </c>
      <c r="F20" s="57" t="s">
        <v>152</v>
      </c>
      <c r="G20" s="71">
        <v>-37.22</v>
      </c>
      <c r="H20" s="72">
        <v>253.84</v>
      </c>
      <c r="I20" s="69"/>
    </row>
    <row r="21" spans="1:9" ht="59.25" customHeight="1">
      <c r="A21" s="22"/>
      <c r="B21" s="82" t="s">
        <v>170</v>
      </c>
      <c r="C21" s="57" t="s">
        <v>93</v>
      </c>
      <c r="D21" s="57" t="s">
        <v>99</v>
      </c>
      <c r="E21" s="57" t="s">
        <v>237</v>
      </c>
      <c r="F21" s="57"/>
      <c r="G21" s="71">
        <f>G22</f>
        <v>0</v>
      </c>
      <c r="H21" s="72">
        <f>H23+H22</f>
        <v>195.33999999999997</v>
      </c>
      <c r="I21" s="69"/>
    </row>
    <row r="22" spans="1:9" ht="59.25" customHeight="1">
      <c r="A22" s="22"/>
      <c r="B22" s="85" t="s">
        <v>104</v>
      </c>
      <c r="C22" s="57" t="s">
        <v>93</v>
      </c>
      <c r="D22" s="57" t="s">
        <v>99</v>
      </c>
      <c r="E22" s="57" t="s">
        <v>237</v>
      </c>
      <c r="F22" s="57" t="s">
        <v>105</v>
      </c>
      <c r="G22" s="72">
        <v>0</v>
      </c>
      <c r="H22" s="72">
        <v>72.1</v>
      </c>
      <c r="I22" s="121"/>
    </row>
    <row r="23" spans="1:9" ht="36.75" customHeight="1">
      <c r="A23" s="22"/>
      <c r="B23" s="76" t="s">
        <v>150</v>
      </c>
      <c r="C23" s="57" t="s">
        <v>93</v>
      </c>
      <c r="D23" s="57" t="s">
        <v>99</v>
      </c>
      <c r="E23" s="57" t="s">
        <v>238</v>
      </c>
      <c r="F23" s="57" t="s">
        <v>98</v>
      </c>
      <c r="G23" s="71">
        <v>123.24</v>
      </c>
      <c r="H23" s="72">
        <v>123.24</v>
      </c>
      <c r="I23" s="69"/>
    </row>
    <row r="24" spans="1:9" ht="57.75" customHeight="1">
      <c r="A24" s="22"/>
      <c r="B24" s="76" t="s">
        <v>151</v>
      </c>
      <c r="C24" s="57" t="s">
        <v>93</v>
      </c>
      <c r="D24" s="57" t="s">
        <v>99</v>
      </c>
      <c r="E24" s="57" t="s">
        <v>238</v>
      </c>
      <c r="F24" s="57" t="s">
        <v>152</v>
      </c>
      <c r="G24" s="71">
        <v>37.22</v>
      </c>
      <c r="H24" s="72">
        <v>37.22</v>
      </c>
      <c r="I24" s="69"/>
    </row>
    <row r="25" spans="1:9" ht="1.5" customHeight="1" hidden="1">
      <c r="A25" s="22"/>
      <c r="B25" s="70" t="s">
        <v>108</v>
      </c>
      <c r="C25" s="57" t="s">
        <v>93</v>
      </c>
      <c r="D25" s="57" t="s">
        <v>99</v>
      </c>
      <c r="E25" s="57" t="s">
        <v>171</v>
      </c>
      <c r="F25" s="57" t="s">
        <v>109</v>
      </c>
      <c r="G25" s="72">
        <v>0</v>
      </c>
      <c r="H25" s="72"/>
      <c r="I25" s="69"/>
    </row>
    <row r="26" spans="1:9" ht="33" customHeight="1" hidden="1">
      <c r="A26" s="22"/>
      <c r="B26" s="70" t="s">
        <v>110</v>
      </c>
      <c r="C26" s="57" t="s">
        <v>93</v>
      </c>
      <c r="D26" s="57" t="s">
        <v>99</v>
      </c>
      <c r="E26" s="57" t="s">
        <v>171</v>
      </c>
      <c r="F26" s="57" t="s">
        <v>111</v>
      </c>
      <c r="G26" s="72">
        <v>0</v>
      </c>
      <c r="H26" s="72"/>
      <c r="I26" s="69"/>
    </row>
    <row r="27" spans="1:9" ht="33" customHeight="1" hidden="1">
      <c r="A27" s="22"/>
      <c r="B27" s="70" t="s">
        <v>110</v>
      </c>
      <c r="C27" s="57" t="s">
        <v>93</v>
      </c>
      <c r="D27" s="57" t="s">
        <v>99</v>
      </c>
      <c r="E27" s="57" t="s">
        <v>171</v>
      </c>
      <c r="F27" s="57" t="s">
        <v>204</v>
      </c>
      <c r="G27" s="72">
        <v>0</v>
      </c>
      <c r="H27" s="72"/>
      <c r="I27" s="69"/>
    </row>
    <row r="28" spans="1:9" ht="19.5" customHeight="1">
      <c r="A28" s="22"/>
      <c r="B28" s="84" t="s">
        <v>56</v>
      </c>
      <c r="C28" s="78" t="s">
        <v>93</v>
      </c>
      <c r="D28" s="78" t="s">
        <v>112</v>
      </c>
      <c r="E28" s="78"/>
      <c r="F28" s="78"/>
      <c r="G28" s="79">
        <f>G29</f>
        <v>0</v>
      </c>
      <c r="H28" s="73">
        <f>H29</f>
        <v>3</v>
      </c>
      <c r="I28" s="69"/>
    </row>
    <row r="29" spans="1:9" ht="19.5" customHeight="1">
      <c r="A29" s="22"/>
      <c r="B29" s="85" t="s">
        <v>113</v>
      </c>
      <c r="C29" s="57" t="s">
        <v>93</v>
      </c>
      <c r="D29" s="57" t="s">
        <v>112</v>
      </c>
      <c r="E29" s="57" t="s">
        <v>172</v>
      </c>
      <c r="F29" s="57"/>
      <c r="G29" s="72">
        <f>G30</f>
        <v>0</v>
      </c>
      <c r="H29" s="72">
        <f>H30</f>
        <v>3</v>
      </c>
      <c r="I29" s="69"/>
    </row>
    <row r="30" spans="1:9" ht="19.5" customHeight="1">
      <c r="A30" s="22"/>
      <c r="B30" s="85" t="s">
        <v>114</v>
      </c>
      <c r="C30" s="57" t="s">
        <v>93</v>
      </c>
      <c r="D30" s="57" t="s">
        <v>112</v>
      </c>
      <c r="E30" s="57" t="s">
        <v>172</v>
      </c>
      <c r="F30" s="57" t="s">
        <v>115</v>
      </c>
      <c r="G30" s="71"/>
      <c r="H30" s="72">
        <v>3</v>
      </c>
      <c r="I30" s="69"/>
    </row>
    <row r="31" spans="1:9" ht="21.75" customHeight="1">
      <c r="A31" s="28"/>
      <c r="B31" s="84" t="s">
        <v>116</v>
      </c>
      <c r="C31" s="78" t="s">
        <v>94</v>
      </c>
      <c r="D31" s="78"/>
      <c r="E31" s="78"/>
      <c r="F31" s="78"/>
      <c r="G31" s="73">
        <f>G32</f>
        <v>0</v>
      </c>
      <c r="H31" s="73">
        <f>H32</f>
        <v>122.7</v>
      </c>
      <c r="I31" s="86"/>
    </row>
    <row r="32" spans="1:9" ht="35.25" customHeight="1">
      <c r="A32" s="28"/>
      <c r="B32" s="83" t="s">
        <v>60</v>
      </c>
      <c r="C32" s="78" t="s">
        <v>94</v>
      </c>
      <c r="D32" s="78" t="s">
        <v>117</v>
      </c>
      <c r="E32" s="78"/>
      <c r="F32" s="78"/>
      <c r="G32" s="72">
        <f>G33+G38</f>
        <v>0</v>
      </c>
      <c r="H32" s="72">
        <f>H33+H38</f>
        <v>122.7</v>
      </c>
      <c r="I32" s="86"/>
    </row>
    <row r="33" spans="1:9" ht="86.25" customHeight="1">
      <c r="A33" s="28"/>
      <c r="B33" s="85" t="s">
        <v>118</v>
      </c>
      <c r="C33" s="57" t="s">
        <v>94</v>
      </c>
      <c r="D33" s="57" t="s">
        <v>117</v>
      </c>
      <c r="E33" s="57" t="s">
        <v>212</v>
      </c>
      <c r="F33" s="57"/>
      <c r="G33" s="72">
        <f>G36+G37</f>
        <v>0</v>
      </c>
      <c r="H33" s="72">
        <f>H36+H37</f>
        <v>120.5</v>
      </c>
      <c r="I33" s="86"/>
    </row>
    <row r="34" spans="1:9" ht="53.25" customHeight="1">
      <c r="A34" s="28"/>
      <c r="B34" s="81" t="s">
        <v>97</v>
      </c>
      <c r="C34" s="57" t="s">
        <v>94</v>
      </c>
      <c r="D34" s="57" t="s">
        <v>117</v>
      </c>
      <c r="E34" s="57" t="s">
        <v>212</v>
      </c>
      <c r="F34" s="57"/>
      <c r="G34" s="72">
        <f>G35</f>
        <v>0</v>
      </c>
      <c r="H34" s="72">
        <f>H35</f>
        <v>120.5</v>
      </c>
      <c r="I34" s="86"/>
    </row>
    <row r="35" spans="1:9" ht="93.75" customHeight="1">
      <c r="A35" s="28"/>
      <c r="B35" s="70" t="s">
        <v>166</v>
      </c>
      <c r="C35" s="57" t="s">
        <v>94</v>
      </c>
      <c r="D35" s="57" t="s">
        <v>117</v>
      </c>
      <c r="E35" s="57" t="s">
        <v>212</v>
      </c>
      <c r="F35" s="57" t="s">
        <v>0</v>
      </c>
      <c r="G35" s="72">
        <f>G36+G37</f>
        <v>0</v>
      </c>
      <c r="H35" s="72">
        <f>H36+H37</f>
        <v>120.5</v>
      </c>
      <c r="I35" s="86"/>
    </row>
    <row r="36" spans="1:9" ht="39.75" customHeight="1">
      <c r="A36" s="28"/>
      <c r="B36" s="76" t="s">
        <v>150</v>
      </c>
      <c r="C36" s="57" t="s">
        <v>94</v>
      </c>
      <c r="D36" s="57" t="s">
        <v>117</v>
      </c>
      <c r="E36" s="57" t="s">
        <v>212</v>
      </c>
      <c r="F36" s="57" t="s">
        <v>98</v>
      </c>
      <c r="G36" s="72">
        <v>0</v>
      </c>
      <c r="H36" s="72">
        <v>92.55</v>
      </c>
      <c r="I36" s="86"/>
    </row>
    <row r="37" spans="1:9" ht="58.5" customHeight="1">
      <c r="A37" s="28"/>
      <c r="B37" s="76" t="s">
        <v>151</v>
      </c>
      <c r="C37" s="57" t="s">
        <v>94</v>
      </c>
      <c r="D37" s="57" t="s">
        <v>117</v>
      </c>
      <c r="E37" s="57" t="s">
        <v>212</v>
      </c>
      <c r="F37" s="57" t="s">
        <v>152</v>
      </c>
      <c r="G37" s="71">
        <v>0</v>
      </c>
      <c r="H37" s="72">
        <v>27.95</v>
      </c>
      <c r="I37" s="86"/>
    </row>
    <row r="38" spans="1:9" ht="54.75" customHeight="1">
      <c r="A38" s="28"/>
      <c r="B38" s="43" t="s">
        <v>102</v>
      </c>
      <c r="C38" s="57" t="s">
        <v>94</v>
      </c>
      <c r="D38" s="57" t="s">
        <v>117</v>
      </c>
      <c r="E38" s="57" t="s">
        <v>212</v>
      </c>
      <c r="F38" s="57" t="s">
        <v>103</v>
      </c>
      <c r="G38" s="72">
        <f>G39</f>
        <v>0</v>
      </c>
      <c r="H38" s="72">
        <f>H39</f>
        <v>2.2</v>
      </c>
      <c r="I38" s="86"/>
    </row>
    <row r="39" spans="1:9" ht="51.75" customHeight="1">
      <c r="A39" s="28"/>
      <c r="B39" s="70" t="s">
        <v>106</v>
      </c>
      <c r="C39" s="57" t="s">
        <v>94</v>
      </c>
      <c r="D39" s="57" t="s">
        <v>117</v>
      </c>
      <c r="E39" s="57" t="s">
        <v>212</v>
      </c>
      <c r="F39" s="57" t="s">
        <v>107</v>
      </c>
      <c r="G39" s="71">
        <v>0</v>
      </c>
      <c r="H39" s="87">
        <v>2.2</v>
      </c>
      <c r="I39" s="86"/>
    </row>
    <row r="40" spans="1:9" ht="38.25" customHeight="1">
      <c r="A40" s="88" t="s">
        <v>125</v>
      </c>
      <c r="B40" s="30" t="s">
        <v>147</v>
      </c>
      <c r="C40" s="57" t="s">
        <v>117</v>
      </c>
      <c r="D40" s="57" t="s">
        <v>120</v>
      </c>
      <c r="E40" s="57"/>
      <c r="F40" s="57"/>
      <c r="G40" s="73">
        <f>G41</f>
        <v>0</v>
      </c>
      <c r="H40" s="73" t="str">
        <f>H41</f>
        <v>4,5</v>
      </c>
      <c r="I40" s="86"/>
    </row>
    <row r="41" spans="1:9" ht="76.5" customHeight="1">
      <c r="A41" s="88" t="s">
        <v>128</v>
      </c>
      <c r="B41" s="30" t="s">
        <v>148</v>
      </c>
      <c r="C41" s="57" t="s">
        <v>117</v>
      </c>
      <c r="D41" s="57" t="s">
        <v>120</v>
      </c>
      <c r="E41" s="89" t="s">
        <v>211</v>
      </c>
      <c r="F41" s="57"/>
      <c r="G41" s="72">
        <f>G44</f>
        <v>0</v>
      </c>
      <c r="H41" s="72" t="str">
        <f>H42</f>
        <v>4,5</v>
      </c>
      <c r="I41" s="86"/>
    </row>
    <row r="42" spans="1:9" ht="75">
      <c r="A42" s="28"/>
      <c r="B42" s="29" t="s">
        <v>148</v>
      </c>
      <c r="C42" s="57" t="s">
        <v>117</v>
      </c>
      <c r="D42" s="57" t="s">
        <v>120</v>
      </c>
      <c r="E42" s="89" t="s">
        <v>211</v>
      </c>
      <c r="F42" s="57"/>
      <c r="G42" s="71">
        <f>G43</f>
        <v>0</v>
      </c>
      <c r="H42" s="72" t="str">
        <f>H43</f>
        <v>4,5</v>
      </c>
      <c r="I42" s="86"/>
    </row>
    <row r="43" spans="1:9" ht="76.5" customHeight="1">
      <c r="A43" s="28"/>
      <c r="B43" s="43" t="s">
        <v>156</v>
      </c>
      <c r="C43" s="57" t="s">
        <v>117</v>
      </c>
      <c r="D43" s="57" t="s">
        <v>120</v>
      </c>
      <c r="E43" s="89" t="s">
        <v>211</v>
      </c>
      <c r="F43" s="57"/>
      <c r="G43" s="71">
        <v>0</v>
      </c>
      <c r="H43" s="72" t="str">
        <f>H44</f>
        <v>4,5</v>
      </c>
      <c r="I43" s="86"/>
    </row>
    <row r="44" spans="1:9" ht="52.5" customHeight="1">
      <c r="A44" s="28"/>
      <c r="B44" s="70" t="s">
        <v>106</v>
      </c>
      <c r="C44" s="57" t="s">
        <v>117</v>
      </c>
      <c r="D44" s="57" t="s">
        <v>120</v>
      </c>
      <c r="E44" s="89" t="s">
        <v>210</v>
      </c>
      <c r="F44" s="57" t="s">
        <v>107</v>
      </c>
      <c r="G44" s="71">
        <v>0</v>
      </c>
      <c r="H44" s="87" t="s">
        <v>121</v>
      </c>
      <c r="I44" s="86"/>
    </row>
    <row r="45" spans="1:9" ht="18" customHeight="1">
      <c r="A45" s="28"/>
      <c r="B45" s="83" t="s">
        <v>122</v>
      </c>
      <c r="C45" s="57" t="s">
        <v>99</v>
      </c>
      <c r="D45" s="57"/>
      <c r="E45" s="57"/>
      <c r="F45" s="57"/>
      <c r="G45" s="73">
        <f>G46+G52</f>
        <v>191.67</v>
      </c>
      <c r="H45" s="73">
        <f>H46+H52</f>
        <v>1082.67</v>
      </c>
      <c r="I45" s="86"/>
    </row>
    <row r="46" spans="1:9" ht="18" customHeight="1">
      <c r="A46" s="88" t="s">
        <v>129</v>
      </c>
      <c r="B46" s="30" t="s">
        <v>149</v>
      </c>
      <c r="C46" s="57" t="s">
        <v>99</v>
      </c>
      <c r="D46" s="57" t="s">
        <v>123</v>
      </c>
      <c r="E46" s="57"/>
      <c r="F46" s="57"/>
      <c r="G46" s="72">
        <f>G47</f>
        <v>0</v>
      </c>
      <c r="H46" s="72" t="str">
        <f>H47</f>
        <v>1,5</v>
      </c>
      <c r="I46" s="86"/>
    </row>
    <row r="47" spans="1:9" ht="95.25" customHeight="1">
      <c r="A47" s="88" t="s">
        <v>132</v>
      </c>
      <c r="B47" s="43" t="s">
        <v>157</v>
      </c>
      <c r="C47" s="57" t="s">
        <v>99</v>
      </c>
      <c r="D47" s="57" t="s">
        <v>123</v>
      </c>
      <c r="E47" s="90" t="s">
        <v>213</v>
      </c>
      <c r="F47" s="57" t="s">
        <v>103</v>
      </c>
      <c r="G47" s="71">
        <f>G48</f>
        <v>0</v>
      </c>
      <c r="H47" s="72" t="str">
        <f>H48</f>
        <v>1,5</v>
      </c>
      <c r="I47" s="86"/>
    </row>
    <row r="48" spans="1:9" ht="55.5" customHeight="1">
      <c r="A48" s="28"/>
      <c r="B48" s="70" t="s">
        <v>106</v>
      </c>
      <c r="C48" s="57" t="s">
        <v>99</v>
      </c>
      <c r="D48" s="57" t="s">
        <v>123</v>
      </c>
      <c r="E48" s="90" t="s">
        <v>213</v>
      </c>
      <c r="F48" s="57" t="s">
        <v>107</v>
      </c>
      <c r="G48" s="71">
        <v>0</v>
      </c>
      <c r="H48" s="87" t="s">
        <v>119</v>
      </c>
      <c r="I48" s="86"/>
    </row>
    <row r="49" spans="1:9" ht="33" customHeight="1" hidden="1">
      <c r="A49" s="88" t="s">
        <v>185</v>
      </c>
      <c r="B49" s="83" t="s">
        <v>124</v>
      </c>
      <c r="C49" s="57" t="s">
        <v>99</v>
      </c>
      <c r="D49" s="57" t="s">
        <v>120</v>
      </c>
      <c r="E49" s="57"/>
      <c r="F49" s="57"/>
      <c r="G49" s="72" t="str">
        <f>G50</f>
        <v>0</v>
      </c>
      <c r="H49" s="72" t="str">
        <f>H51</f>
        <v>0</v>
      </c>
      <c r="I49" s="86"/>
    </row>
    <row r="50" spans="1:9" ht="45.75" customHeight="1" hidden="1">
      <c r="A50" s="28"/>
      <c r="B50" s="43" t="s">
        <v>102</v>
      </c>
      <c r="C50" s="57" t="s">
        <v>99</v>
      </c>
      <c r="D50" s="57" t="s">
        <v>120</v>
      </c>
      <c r="E50" s="90" t="s">
        <v>173</v>
      </c>
      <c r="F50" s="57" t="s">
        <v>103</v>
      </c>
      <c r="G50" s="71" t="str">
        <f>G51</f>
        <v>0</v>
      </c>
      <c r="H50" s="71" t="str">
        <f>H51</f>
        <v>0</v>
      </c>
      <c r="I50" s="86"/>
    </row>
    <row r="51" spans="1:9" ht="45" customHeight="1" hidden="1">
      <c r="A51" s="28"/>
      <c r="B51" s="91" t="s">
        <v>106</v>
      </c>
      <c r="C51" s="57" t="s">
        <v>99</v>
      </c>
      <c r="D51" s="57" t="s">
        <v>120</v>
      </c>
      <c r="E51" s="90" t="s">
        <v>174</v>
      </c>
      <c r="F51" s="57" t="s">
        <v>153</v>
      </c>
      <c r="G51" s="71" t="s">
        <v>101</v>
      </c>
      <c r="H51" s="87" t="s">
        <v>101</v>
      </c>
      <c r="I51" s="86"/>
    </row>
    <row r="52" spans="1:9" ht="45" customHeight="1">
      <c r="A52" s="28"/>
      <c r="B52" s="106" t="s">
        <v>124</v>
      </c>
      <c r="C52" s="78" t="s">
        <v>99</v>
      </c>
      <c r="D52" s="78" t="s">
        <v>120</v>
      </c>
      <c r="E52" s="90"/>
      <c r="F52" s="57"/>
      <c r="G52" s="73">
        <f>G53</f>
        <v>191.67</v>
      </c>
      <c r="H52" s="73">
        <f>H53</f>
        <v>1081.17</v>
      </c>
      <c r="I52" s="107"/>
    </row>
    <row r="53" spans="1:9" ht="56.25" customHeight="1">
      <c r="A53" s="28"/>
      <c r="B53" s="91" t="s">
        <v>218</v>
      </c>
      <c r="C53" s="57" t="s">
        <v>99</v>
      </c>
      <c r="D53" s="57" t="s">
        <v>120</v>
      </c>
      <c r="E53" s="90" t="s">
        <v>214</v>
      </c>
      <c r="F53" s="57"/>
      <c r="G53" s="72">
        <f>G54+G55+G56</f>
        <v>191.67</v>
      </c>
      <c r="H53" s="72">
        <f>H54+H55+H56+0.01</f>
        <v>1081.17</v>
      </c>
      <c r="I53" s="108"/>
    </row>
    <row r="54" spans="1:9" ht="56.25" customHeight="1">
      <c r="A54" s="28"/>
      <c r="B54" s="70" t="s">
        <v>159</v>
      </c>
      <c r="C54" s="57" t="s">
        <v>99</v>
      </c>
      <c r="D54" s="57" t="s">
        <v>120</v>
      </c>
      <c r="E54" s="90" t="s">
        <v>214</v>
      </c>
      <c r="F54" s="57" t="s">
        <v>107</v>
      </c>
      <c r="G54" s="72">
        <v>0</v>
      </c>
      <c r="H54" s="72">
        <v>889.49</v>
      </c>
      <c r="I54" s="108"/>
    </row>
    <row r="55" spans="1:9" ht="56.25" customHeight="1">
      <c r="A55" s="28"/>
      <c r="B55" s="70" t="s">
        <v>159</v>
      </c>
      <c r="C55" s="57" t="s">
        <v>99</v>
      </c>
      <c r="D55" s="57" t="s">
        <v>120</v>
      </c>
      <c r="E55" s="90" t="s">
        <v>239</v>
      </c>
      <c r="F55" s="57" t="s">
        <v>107</v>
      </c>
      <c r="G55" s="72">
        <v>189.76</v>
      </c>
      <c r="H55" s="72">
        <v>189.76</v>
      </c>
      <c r="I55" s="108"/>
    </row>
    <row r="56" spans="1:9" ht="56.25" customHeight="1">
      <c r="A56" s="28"/>
      <c r="B56" s="70" t="s">
        <v>159</v>
      </c>
      <c r="C56" s="57" t="s">
        <v>99</v>
      </c>
      <c r="D56" s="57" t="s">
        <v>120</v>
      </c>
      <c r="E56" s="90" t="s">
        <v>240</v>
      </c>
      <c r="F56" s="57" t="s">
        <v>107</v>
      </c>
      <c r="G56" s="72">
        <v>1.91</v>
      </c>
      <c r="H56" s="72">
        <v>1.91</v>
      </c>
      <c r="I56" s="108"/>
    </row>
    <row r="57" spans="1:9" ht="18" customHeight="1">
      <c r="A57" s="92" t="s">
        <v>186</v>
      </c>
      <c r="B57" s="83" t="s">
        <v>126</v>
      </c>
      <c r="C57" s="78" t="s">
        <v>127</v>
      </c>
      <c r="D57" s="78"/>
      <c r="E57" s="78"/>
      <c r="F57" s="78"/>
      <c r="G57" s="73">
        <f>G58+G61</f>
        <v>95</v>
      </c>
      <c r="H57" s="73">
        <f>H58+H61</f>
        <v>305.2</v>
      </c>
      <c r="I57" s="93"/>
    </row>
    <row r="58" spans="1:9" ht="17.25" customHeight="1">
      <c r="A58" s="94" t="s">
        <v>187</v>
      </c>
      <c r="B58" s="83" t="s">
        <v>69</v>
      </c>
      <c r="C58" s="78" t="s">
        <v>127</v>
      </c>
      <c r="D58" s="78" t="s">
        <v>94</v>
      </c>
      <c r="E58" s="78"/>
      <c r="F58" s="78"/>
      <c r="G58" s="72">
        <f>G60</f>
        <v>0</v>
      </c>
      <c r="H58" s="72">
        <f>H59</f>
        <v>28.4</v>
      </c>
      <c r="I58" s="93"/>
    </row>
    <row r="59" spans="1:9" ht="82.5" customHeight="1">
      <c r="A59" s="92"/>
      <c r="B59" s="43" t="s">
        <v>158</v>
      </c>
      <c r="C59" s="57" t="s">
        <v>127</v>
      </c>
      <c r="D59" s="57" t="s">
        <v>94</v>
      </c>
      <c r="E59" s="57" t="s">
        <v>215</v>
      </c>
      <c r="F59" s="57" t="s">
        <v>103</v>
      </c>
      <c r="G59" s="72">
        <f>G60</f>
        <v>0</v>
      </c>
      <c r="H59" s="72">
        <f>H60</f>
        <v>28.4</v>
      </c>
      <c r="I59" s="93"/>
    </row>
    <row r="60" spans="1:9" ht="56.25" customHeight="1">
      <c r="A60" s="92"/>
      <c r="B60" s="70" t="s">
        <v>106</v>
      </c>
      <c r="C60" s="57" t="s">
        <v>127</v>
      </c>
      <c r="D60" s="57" t="s">
        <v>94</v>
      </c>
      <c r="E60" s="57" t="s">
        <v>216</v>
      </c>
      <c r="F60" s="57" t="s">
        <v>107</v>
      </c>
      <c r="G60" s="72">
        <v>0</v>
      </c>
      <c r="H60" s="72">
        <v>28.4</v>
      </c>
      <c r="I60" s="93"/>
    </row>
    <row r="61" spans="1:9" ht="18.75" customHeight="1">
      <c r="A61" s="95"/>
      <c r="B61" s="83" t="s">
        <v>71</v>
      </c>
      <c r="C61" s="78" t="s">
        <v>127</v>
      </c>
      <c r="D61" s="78" t="s">
        <v>117</v>
      </c>
      <c r="E61" s="57"/>
      <c r="F61" s="57"/>
      <c r="G61" s="73">
        <f>G63+G64</f>
        <v>95</v>
      </c>
      <c r="H61" s="73">
        <f>H63+H64</f>
        <v>276.8</v>
      </c>
      <c r="I61" s="86"/>
    </row>
    <row r="62" spans="1:9" ht="125.25" customHeight="1">
      <c r="A62" s="95"/>
      <c r="B62" s="70" t="s">
        <v>143</v>
      </c>
      <c r="C62" s="57" t="s">
        <v>127</v>
      </c>
      <c r="D62" s="57" t="s">
        <v>117</v>
      </c>
      <c r="E62" s="57" t="s">
        <v>160</v>
      </c>
      <c r="F62" s="57" t="s">
        <v>103</v>
      </c>
      <c r="G62" s="72">
        <f>G63</f>
        <v>95</v>
      </c>
      <c r="H62" s="72">
        <f>H63</f>
        <v>178.79</v>
      </c>
      <c r="I62" s="86"/>
    </row>
    <row r="63" spans="1:9" ht="51.75" customHeight="1">
      <c r="A63" s="95"/>
      <c r="B63" s="70" t="s">
        <v>106</v>
      </c>
      <c r="C63" s="57" t="s">
        <v>127</v>
      </c>
      <c r="D63" s="57" t="s">
        <v>117</v>
      </c>
      <c r="E63" s="57" t="s">
        <v>189</v>
      </c>
      <c r="F63" s="57" t="s">
        <v>107</v>
      </c>
      <c r="G63" s="71">
        <v>95</v>
      </c>
      <c r="H63" s="87">
        <v>178.79</v>
      </c>
      <c r="I63" s="86"/>
    </row>
    <row r="64" spans="1:9" ht="51.75" customHeight="1">
      <c r="A64" s="95"/>
      <c r="B64" s="70" t="s">
        <v>241</v>
      </c>
      <c r="C64" s="57" t="s">
        <v>127</v>
      </c>
      <c r="D64" s="57" t="s">
        <v>117</v>
      </c>
      <c r="E64" s="57" t="s">
        <v>189</v>
      </c>
      <c r="F64" s="57" t="s">
        <v>242</v>
      </c>
      <c r="G64" s="71">
        <v>0</v>
      </c>
      <c r="H64" s="87">
        <v>98.01</v>
      </c>
      <c r="I64" s="86"/>
    </row>
    <row r="65" spans="1:9" ht="18.75" customHeight="1">
      <c r="A65" s="96"/>
      <c r="B65" s="83" t="s">
        <v>130</v>
      </c>
      <c r="C65" s="78" t="s">
        <v>131</v>
      </c>
      <c r="D65" s="78"/>
      <c r="E65" s="78"/>
      <c r="F65" s="78"/>
      <c r="G65" s="73">
        <f>G66</f>
        <v>200</v>
      </c>
      <c r="H65" s="73">
        <f>H66</f>
        <v>1058.6200000000001</v>
      </c>
      <c r="I65" s="86"/>
    </row>
    <row r="66" spans="1:9" ht="18.75" customHeight="1">
      <c r="A66" s="96"/>
      <c r="B66" s="83" t="s">
        <v>75</v>
      </c>
      <c r="C66" s="78" t="s">
        <v>131</v>
      </c>
      <c r="D66" s="78" t="s">
        <v>93</v>
      </c>
      <c r="E66" s="78"/>
      <c r="F66" s="78"/>
      <c r="G66" s="72">
        <f>G67</f>
        <v>200</v>
      </c>
      <c r="H66" s="72">
        <f>H67</f>
        <v>1058.6200000000001</v>
      </c>
      <c r="I66" s="86"/>
    </row>
    <row r="67" spans="1:9" ht="127.5" customHeight="1">
      <c r="A67" s="96"/>
      <c r="B67" s="70" t="s">
        <v>133</v>
      </c>
      <c r="C67" s="57" t="s">
        <v>131</v>
      </c>
      <c r="D67" s="57" t="s">
        <v>93</v>
      </c>
      <c r="E67" s="57" t="s">
        <v>196</v>
      </c>
      <c r="F67" s="57"/>
      <c r="G67" s="72">
        <f>G68+G70</f>
        <v>200</v>
      </c>
      <c r="H67" s="72">
        <f>H68+H73+H74+H75+H70+0.01</f>
        <v>1058.6200000000001</v>
      </c>
      <c r="I67" s="86"/>
    </row>
    <row r="68" spans="1:9" ht="110.25" customHeight="1">
      <c r="A68" s="96"/>
      <c r="B68" s="85" t="s">
        <v>134</v>
      </c>
      <c r="C68" s="57" t="s">
        <v>131</v>
      </c>
      <c r="D68" s="57" t="s">
        <v>93</v>
      </c>
      <c r="E68" s="57" t="s">
        <v>197</v>
      </c>
      <c r="F68" s="57"/>
      <c r="G68" s="72">
        <v>0</v>
      </c>
      <c r="H68" s="72">
        <f>H69+H71</f>
        <v>721.61</v>
      </c>
      <c r="I68" s="86"/>
    </row>
    <row r="69" spans="1:9" ht="51" customHeight="1">
      <c r="A69" s="96"/>
      <c r="B69" s="70" t="s">
        <v>106</v>
      </c>
      <c r="C69" s="57" t="s">
        <v>131</v>
      </c>
      <c r="D69" s="57" t="s">
        <v>93</v>
      </c>
      <c r="E69" s="57" t="s">
        <v>197</v>
      </c>
      <c r="F69" s="57" t="s">
        <v>107</v>
      </c>
      <c r="G69" s="71">
        <v>0</v>
      </c>
      <c r="H69" s="87">
        <v>351.51</v>
      </c>
      <c r="I69" s="86"/>
    </row>
    <row r="70" spans="1:9" ht="51" customHeight="1">
      <c r="A70" s="96"/>
      <c r="B70" s="70" t="s">
        <v>106</v>
      </c>
      <c r="C70" s="57" t="s">
        <v>131</v>
      </c>
      <c r="D70" s="57" t="s">
        <v>93</v>
      </c>
      <c r="E70" s="57" t="s">
        <v>244</v>
      </c>
      <c r="F70" s="57" t="s">
        <v>153</v>
      </c>
      <c r="G70" s="71">
        <v>200</v>
      </c>
      <c r="H70" s="87">
        <v>200</v>
      </c>
      <c r="I70" s="86"/>
    </row>
    <row r="71" spans="1:9" ht="130.5" customHeight="1">
      <c r="A71" s="96"/>
      <c r="B71" s="85" t="s">
        <v>135</v>
      </c>
      <c r="C71" s="57" t="s">
        <v>131</v>
      </c>
      <c r="D71" s="57" t="s">
        <v>93</v>
      </c>
      <c r="E71" s="57" t="s">
        <v>162</v>
      </c>
      <c r="F71" s="57"/>
      <c r="G71" s="72">
        <f>G72</f>
        <v>0</v>
      </c>
      <c r="H71" s="72">
        <f>H72</f>
        <v>370.1</v>
      </c>
      <c r="I71" s="86"/>
    </row>
    <row r="72" spans="1:9" ht="18.75" customHeight="1">
      <c r="A72" s="96"/>
      <c r="B72" s="2" t="s">
        <v>46</v>
      </c>
      <c r="C72" s="57" t="s">
        <v>131</v>
      </c>
      <c r="D72" s="57" t="s">
        <v>93</v>
      </c>
      <c r="E72" s="57" t="s">
        <v>162</v>
      </c>
      <c r="F72" s="57" t="s">
        <v>136</v>
      </c>
      <c r="G72" s="71">
        <v>0</v>
      </c>
      <c r="H72" s="87">
        <v>370.1</v>
      </c>
      <c r="I72" s="86"/>
    </row>
    <row r="73" spans="1:9" ht="34.5" customHeight="1">
      <c r="A73" s="96"/>
      <c r="B73" s="123" t="s">
        <v>108</v>
      </c>
      <c r="C73" s="57" t="s">
        <v>131</v>
      </c>
      <c r="D73" s="57" t="s">
        <v>93</v>
      </c>
      <c r="E73" s="57" t="s">
        <v>197</v>
      </c>
      <c r="F73" s="57" t="s">
        <v>109</v>
      </c>
      <c r="G73" s="71">
        <v>0</v>
      </c>
      <c r="H73" s="87">
        <v>119.9</v>
      </c>
      <c r="I73" s="86"/>
    </row>
    <row r="74" spans="1:9" ht="18.75" customHeight="1">
      <c r="A74" s="96"/>
      <c r="B74" s="2" t="s">
        <v>226</v>
      </c>
      <c r="C74" s="57" t="s">
        <v>131</v>
      </c>
      <c r="D74" s="57" t="s">
        <v>93</v>
      </c>
      <c r="E74" s="57" t="s">
        <v>197</v>
      </c>
      <c r="F74" s="57" t="s">
        <v>111</v>
      </c>
      <c r="G74" s="71">
        <v>0</v>
      </c>
      <c r="H74" s="87">
        <v>13.1</v>
      </c>
      <c r="I74" s="86"/>
    </row>
    <row r="75" spans="1:9" ht="18.75" customHeight="1">
      <c r="A75" s="96"/>
      <c r="B75" s="2" t="s">
        <v>243</v>
      </c>
      <c r="C75" s="57" t="s">
        <v>131</v>
      </c>
      <c r="D75" s="57" t="s">
        <v>93</v>
      </c>
      <c r="E75" s="57" t="s">
        <v>197</v>
      </c>
      <c r="F75" s="57" t="s">
        <v>204</v>
      </c>
      <c r="G75" s="71">
        <v>0</v>
      </c>
      <c r="H75" s="87">
        <v>4</v>
      </c>
      <c r="I75" s="86"/>
    </row>
    <row r="76" spans="1:9" ht="19.5" customHeight="1">
      <c r="A76" s="96"/>
      <c r="B76" s="83" t="s">
        <v>137</v>
      </c>
      <c r="C76" s="78" t="s">
        <v>112</v>
      </c>
      <c r="D76" s="78"/>
      <c r="E76" s="78"/>
      <c r="F76" s="78"/>
      <c r="G76" s="73">
        <f>G77</f>
        <v>0</v>
      </c>
      <c r="H76" s="73">
        <f>H77</f>
        <v>636.84</v>
      </c>
      <c r="I76" s="86"/>
    </row>
    <row r="77" spans="1:9" ht="19.5" customHeight="1">
      <c r="A77" s="96"/>
      <c r="B77" s="83" t="s">
        <v>79</v>
      </c>
      <c r="C77" s="78" t="s">
        <v>112</v>
      </c>
      <c r="D77" s="78" t="s">
        <v>127</v>
      </c>
      <c r="E77" s="78"/>
      <c r="F77" s="78"/>
      <c r="G77" s="72">
        <f>G78</f>
        <v>0</v>
      </c>
      <c r="H77" s="72">
        <f>H78</f>
        <v>636.84</v>
      </c>
      <c r="I77" s="86"/>
    </row>
    <row r="78" spans="1:9" ht="127.5" customHeight="1">
      <c r="A78" s="96"/>
      <c r="B78" s="70" t="s">
        <v>138</v>
      </c>
      <c r="C78" s="57" t="s">
        <v>112</v>
      </c>
      <c r="D78" s="57" t="s">
        <v>127</v>
      </c>
      <c r="E78" s="57" t="s">
        <v>164</v>
      </c>
      <c r="F78" s="57"/>
      <c r="G78" s="72">
        <f>G79+G83</f>
        <v>0</v>
      </c>
      <c r="H78" s="72">
        <f>H79+H83</f>
        <v>636.84</v>
      </c>
      <c r="I78" s="86"/>
    </row>
    <row r="79" spans="1:9" ht="57" customHeight="1">
      <c r="A79" s="96"/>
      <c r="B79" s="70" t="s">
        <v>97</v>
      </c>
      <c r="C79" s="57" t="s">
        <v>112</v>
      </c>
      <c r="D79" s="57" t="s">
        <v>127</v>
      </c>
      <c r="E79" s="57" t="s">
        <v>165</v>
      </c>
      <c r="F79" s="57"/>
      <c r="G79" s="72">
        <f>G80</f>
        <v>0</v>
      </c>
      <c r="H79" s="72">
        <f>H80</f>
        <v>616.84</v>
      </c>
      <c r="I79" s="86"/>
    </row>
    <row r="80" spans="1:9" ht="110.25" customHeight="1">
      <c r="A80" s="96"/>
      <c r="B80" s="70" t="s">
        <v>166</v>
      </c>
      <c r="C80" s="57" t="s">
        <v>112</v>
      </c>
      <c r="D80" s="57" t="s">
        <v>127</v>
      </c>
      <c r="E80" s="57" t="s">
        <v>175</v>
      </c>
      <c r="F80" s="57" t="s">
        <v>0</v>
      </c>
      <c r="G80" s="71">
        <f>G81+G82+G83+G84+G85</f>
        <v>0</v>
      </c>
      <c r="H80" s="72">
        <f>H81+H82+H84+H85</f>
        <v>616.84</v>
      </c>
      <c r="I80" s="86"/>
    </row>
    <row r="81" spans="1:9" ht="40.5" customHeight="1">
      <c r="A81" s="96"/>
      <c r="B81" s="76" t="s">
        <v>150</v>
      </c>
      <c r="C81" s="57" t="s">
        <v>112</v>
      </c>
      <c r="D81" s="57" t="s">
        <v>127</v>
      </c>
      <c r="E81" s="57" t="s">
        <v>175</v>
      </c>
      <c r="F81" s="57" t="s">
        <v>98</v>
      </c>
      <c r="G81" s="71">
        <v>123.24</v>
      </c>
      <c r="H81" s="87">
        <v>193.68</v>
      </c>
      <c r="I81" s="86"/>
    </row>
    <row r="82" spans="1:9" ht="90" customHeight="1">
      <c r="A82" s="96"/>
      <c r="B82" s="76" t="s">
        <v>151</v>
      </c>
      <c r="C82" s="57" t="s">
        <v>112</v>
      </c>
      <c r="D82" s="57" t="s">
        <v>127</v>
      </c>
      <c r="E82" s="57" t="s">
        <v>175</v>
      </c>
      <c r="F82" s="57" t="s">
        <v>152</v>
      </c>
      <c r="G82" s="71">
        <v>37.21</v>
      </c>
      <c r="H82" s="87">
        <v>58.49</v>
      </c>
      <c r="I82" s="86"/>
    </row>
    <row r="83" spans="1:9" ht="56.25" customHeight="1">
      <c r="A83" s="96"/>
      <c r="B83" s="70" t="s">
        <v>106</v>
      </c>
      <c r="C83" s="57" t="s">
        <v>112</v>
      </c>
      <c r="D83" s="57" t="s">
        <v>127</v>
      </c>
      <c r="E83" s="57" t="s">
        <v>167</v>
      </c>
      <c r="F83" s="57" t="s">
        <v>107</v>
      </c>
      <c r="G83" s="71">
        <v>0</v>
      </c>
      <c r="H83" s="87">
        <v>20</v>
      </c>
      <c r="I83" s="86"/>
    </row>
    <row r="84" spans="1:9" ht="56.25" customHeight="1">
      <c r="A84" s="96"/>
      <c r="B84" s="76" t="s">
        <v>150</v>
      </c>
      <c r="C84" s="57" t="s">
        <v>112</v>
      </c>
      <c r="D84" s="57" t="s">
        <v>127</v>
      </c>
      <c r="E84" s="57" t="s">
        <v>219</v>
      </c>
      <c r="F84" s="57" t="s">
        <v>98</v>
      </c>
      <c r="G84" s="71">
        <v>-123.24</v>
      </c>
      <c r="H84" s="87">
        <v>280.08</v>
      </c>
      <c r="I84" s="86"/>
    </row>
    <row r="85" spans="1:9" ht="56.25" customHeight="1">
      <c r="A85" s="96"/>
      <c r="B85" s="76" t="s">
        <v>151</v>
      </c>
      <c r="C85" s="57" t="s">
        <v>112</v>
      </c>
      <c r="D85" s="57" t="s">
        <v>127</v>
      </c>
      <c r="E85" s="57" t="s">
        <v>219</v>
      </c>
      <c r="F85" s="57" t="s">
        <v>152</v>
      </c>
      <c r="G85" s="71">
        <v>-37.21</v>
      </c>
      <c r="H85" s="87">
        <v>84.59</v>
      </c>
      <c r="I85" s="86"/>
    </row>
    <row r="86" spans="1:9" ht="18.75">
      <c r="A86" s="97"/>
      <c r="B86" s="132" t="s">
        <v>80</v>
      </c>
      <c r="C86" s="133"/>
      <c r="D86" s="133"/>
      <c r="E86" s="133"/>
      <c r="F86" s="134"/>
      <c r="G86" s="111">
        <f>G8+G31+G40+G45+G57+G65+G76</f>
        <v>486.66999999999996</v>
      </c>
      <c r="H86" s="111">
        <f>H8+H31+H40+H45+H57+H65+H76</f>
        <v>5018.7</v>
      </c>
      <c r="I86" s="98"/>
    </row>
  </sheetData>
  <sheetProtection/>
  <mergeCells count="5">
    <mergeCell ref="A4:H4"/>
    <mergeCell ref="F5:I5"/>
    <mergeCell ref="B86:F86"/>
    <mergeCell ref="F2:H2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96" zoomScaleSheetLayoutView="96" zoomScalePageLayoutView="0" workbookViewId="0" topLeftCell="A77">
      <selection activeCell="G9" sqref="G9"/>
    </sheetView>
  </sheetViews>
  <sheetFormatPr defaultColWidth="9.00390625" defaultRowHeight="12.75"/>
  <cols>
    <col min="1" max="1" width="48.625" style="0" customWidth="1"/>
    <col min="2" max="2" width="10.375" style="0" customWidth="1"/>
    <col min="4" max="4" width="11.375" style="0" customWidth="1"/>
    <col min="5" max="5" width="17.625" style="0" customWidth="1"/>
    <col min="6" max="6" width="11.125" style="0" customWidth="1"/>
    <col min="7" max="7" width="12.25390625" style="0" customWidth="1"/>
    <col min="8" max="8" width="15.875" style="0" customWidth="1"/>
    <col min="9" max="9" width="12.625" style="0" customWidth="1"/>
  </cols>
  <sheetData>
    <row r="1" spans="5:8" ht="138" customHeight="1">
      <c r="E1" s="137" t="s">
        <v>245</v>
      </c>
      <c r="F1" s="137"/>
      <c r="G1" s="137"/>
      <c r="H1" s="137"/>
    </row>
    <row r="2" spans="1:9" ht="133.5" customHeight="1">
      <c r="A2" s="49"/>
      <c r="B2" s="99"/>
      <c r="C2" s="100"/>
      <c r="D2" s="100"/>
      <c r="E2" s="137" t="s">
        <v>246</v>
      </c>
      <c r="F2" s="137"/>
      <c r="G2" s="137"/>
      <c r="H2" s="137"/>
      <c r="I2" s="32"/>
    </row>
    <row r="3" spans="1:9" ht="18.75">
      <c r="A3" s="49"/>
      <c r="B3" s="50"/>
      <c r="C3" s="50"/>
      <c r="D3" s="50"/>
      <c r="E3" s="50"/>
      <c r="F3" s="45"/>
      <c r="G3" s="45"/>
      <c r="H3" s="45"/>
      <c r="I3" s="19"/>
    </row>
    <row r="4" spans="1:9" ht="43.5" customHeight="1">
      <c r="A4" s="135" t="s">
        <v>247</v>
      </c>
      <c r="B4" s="125"/>
      <c r="C4" s="125"/>
      <c r="D4" s="125"/>
      <c r="E4" s="125"/>
      <c r="F4" s="125"/>
      <c r="G4" s="125"/>
      <c r="H4" s="125"/>
      <c r="I4" s="24"/>
    </row>
    <row r="5" spans="1:9" ht="18.75">
      <c r="A5" s="54"/>
      <c r="B5" s="54"/>
      <c r="C5" s="54"/>
      <c r="D5" s="54"/>
      <c r="E5" s="55"/>
      <c r="F5" s="56"/>
      <c r="G5" s="56"/>
      <c r="H5" s="55" t="s">
        <v>139</v>
      </c>
      <c r="I5" s="20"/>
    </row>
    <row r="6" spans="1:9" ht="131.25">
      <c r="A6" s="35" t="s">
        <v>82</v>
      </c>
      <c r="B6" s="60" t="s">
        <v>140</v>
      </c>
      <c r="C6" s="57" t="s">
        <v>83</v>
      </c>
      <c r="D6" s="57" t="s">
        <v>84</v>
      </c>
      <c r="E6" s="57" t="s">
        <v>85</v>
      </c>
      <c r="F6" s="57" t="s">
        <v>86</v>
      </c>
      <c r="G6" s="60" t="s">
        <v>7</v>
      </c>
      <c r="H6" s="35" t="s">
        <v>233</v>
      </c>
      <c r="I6" s="25"/>
    </row>
    <row r="7" spans="1:9" ht="18.75">
      <c r="A7" s="22">
        <v>2</v>
      </c>
      <c r="B7" s="57" t="s">
        <v>88</v>
      </c>
      <c r="C7" s="57" t="s">
        <v>89</v>
      </c>
      <c r="D7" s="57" t="s">
        <v>90</v>
      </c>
      <c r="E7" s="57" t="s">
        <v>141</v>
      </c>
      <c r="F7" s="57" t="s">
        <v>142</v>
      </c>
      <c r="G7" s="22">
        <v>8</v>
      </c>
      <c r="H7" s="22">
        <v>9</v>
      </c>
      <c r="I7" s="23"/>
    </row>
    <row r="8" spans="1:9" ht="35.25" customHeight="1">
      <c r="A8" s="65" t="s">
        <v>3</v>
      </c>
      <c r="B8" s="78" t="s">
        <v>34</v>
      </c>
      <c r="C8" s="78"/>
      <c r="D8" s="78"/>
      <c r="E8" s="78"/>
      <c r="F8" s="78"/>
      <c r="G8" s="73">
        <f>G9+G13+G25+G29+G34+G45+G76</f>
        <v>486.66999999999996</v>
      </c>
      <c r="H8" s="73">
        <f>H9+H13+H25+H29+H34+H45+H55+H76</f>
        <v>5018.7</v>
      </c>
      <c r="I8" s="26"/>
    </row>
    <row r="9" spans="1:9" ht="37.5">
      <c r="A9" s="30" t="s">
        <v>147</v>
      </c>
      <c r="B9" s="78" t="s">
        <v>34</v>
      </c>
      <c r="C9" s="78" t="s">
        <v>117</v>
      </c>
      <c r="D9" s="78"/>
      <c r="E9" s="78"/>
      <c r="F9" s="78"/>
      <c r="G9" s="73">
        <f>G10</f>
        <v>0</v>
      </c>
      <c r="H9" s="73">
        <f>H10</f>
        <v>4.5</v>
      </c>
      <c r="I9" s="26"/>
    </row>
    <row r="10" spans="1:9" ht="75">
      <c r="A10" s="29" t="s">
        <v>148</v>
      </c>
      <c r="B10" s="78" t="s">
        <v>34</v>
      </c>
      <c r="C10" s="78" t="s">
        <v>117</v>
      </c>
      <c r="D10" s="78" t="s">
        <v>120</v>
      </c>
      <c r="E10" s="89"/>
      <c r="F10" s="78"/>
      <c r="G10" s="72">
        <f>G12</f>
        <v>0</v>
      </c>
      <c r="H10" s="72">
        <f>H12</f>
        <v>4.5</v>
      </c>
      <c r="I10" s="26"/>
    </row>
    <row r="11" spans="1:9" ht="78" customHeight="1">
      <c r="A11" s="43" t="s">
        <v>156</v>
      </c>
      <c r="B11" s="57" t="s">
        <v>34</v>
      </c>
      <c r="C11" s="57" t="s">
        <v>117</v>
      </c>
      <c r="D11" s="57" t="s">
        <v>120</v>
      </c>
      <c r="E11" s="89" t="s">
        <v>211</v>
      </c>
      <c r="F11" s="57"/>
      <c r="G11" s="72">
        <f>G12</f>
        <v>0</v>
      </c>
      <c r="H11" s="72">
        <f>H12</f>
        <v>4.5</v>
      </c>
      <c r="I11" s="26"/>
    </row>
    <row r="12" spans="1:9" ht="54" customHeight="1">
      <c r="A12" s="70" t="s">
        <v>106</v>
      </c>
      <c r="B12" s="57" t="s">
        <v>34</v>
      </c>
      <c r="C12" s="57" t="s">
        <v>117</v>
      </c>
      <c r="D12" s="57" t="s">
        <v>120</v>
      </c>
      <c r="E12" s="89" t="s">
        <v>210</v>
      </c>
      <c r="F12" s="57" t="s">
        <v>107</v>
      </c>
      <c r="G12" s="72">
        <v>0</v>
      </c>
      <c r="H12" s="72">
        <v>4.5</v>
      </c>
      <c r="I12" s="26"/>
    </row>
    <row r="13" spans="1:9" ht="19.5" customHeight="1">
      <c r="A13" s="83" t="s">
        <v>122</v>
      </c>
      <c r="B13" s="78" t="s">
        <v>34</v>
      </c>
      <c r="C13" s="78" t="s">
        <v>99</v>
      </c>
      <c r="D13" s="78"/>
      <c r="E13" s="89"/>
      <c r="F13" s="57"/>
      <c r="G13" s="73">
        <f>G14+G20</f>
        <v>191.67</v>
      </c>
      <c r="H13" s="73">
        <f>H14+H20</f>
        <v>1082.67</v>
      </c>
      <c r="I13" s="26"/>
    </row>
    <row r="14" spans="1:9" ht="18.75">
      <c r="A14" s="30" t="s">
        <v>149</v>
      </c>
      <c r="B14" s="57" t="s">
        <v>99</v>
      </c>
      <c r="C14" s="57" t="s">
        <v>123</v>
      </c>
      <c r="D14" s="57"/>
      <c r="E14" s="57"/>
      <c r="F14" s="57"/>
      <c r="G14" s="72">
        <f>G16</f>
        <v>0</v>
      </c>
      <c r="H14" s="72">
        <f>H16</f>
        <v>1.5</v>
      </c>
      <c r="I14" s="26"/>
    </row>
    <row r="15" spans="1:9" ht="97.5" customHeight="1">
      <c r="A15" s="43" t="s">
        <v>157</v>
      </c>
      <c r="B15" s="57" t="s">
        <v>34</v>
      </c>
      <c r="C15" s="57" t="s">
        <v>99</v>
      </c>
      <c r="D15" s="57" t="s">
        <v>123</v>
      </c>
      <c r="E15" s="90" t="s">
        <v>217</v>
      </c>
      <c r="F15" s="57"/>
      <c r="G15" s="72">
        <f>G16</f>
        <v>0</v>
      </c>
      <c r="H15" s="72">
        <f>H16</f>
        <v>1.5</v>
      </c>
      <c r="I15" s="26"/>
    </row>
    <row r="16" spans="1:9" ht="59.25" customHeight="1">
      <c r="A16" s="70" t="s">
        <v>106</v>
      </c>
      <c r="B16" s="57" t="s">
        <v>34</v>
      </c>
      <c r="C16" s="57" t="s">
        <v>99</v>
      </c>
      <c r="D16" s="57" t="s">
        <v>123</v>
      </c>
      <c r="E16" s="90" t="s">
        <v>213</v>
      </c>
      <c r="F16" s="57" t="s">
        <v>107</v>
      </c>
      <c r="G16" s="72">
        <v>0</v>
      </c>
      <c r="H16" s="72">
        <v>1.5</v>
      </c>
      <c r="I16" s="26"/>
    </row>
    <row r="17" spans="1:9" ht="18.75" customHeight="1" hidden="1">
      <c r="A17" s="83" t="s">
        <v>66</v>
      </c>
      <c r="B17" s="57" t="s">
        <v>34</v>
      </c>
      <c r="C17" s="57" t="s">
        <v>99</v>
      </c>
      <c r="D17" s="57" t="s">
        <v>120</v>
      </c>
      <c r="E17" s="57"/>
      <c r="F17" s="57"/>
      <c r="G17" s="72">
        <f>G19</f>
        <v>0</v>
      </c>
      <c r="H17" s="72">
        <f>H19</f>
        <v>0</v>
      </c>
      <c r="I17" s="26"/>
    </row>
    <row r="18" spans="1:9" ht="18.75" customHeight="1" hidden="1">
      <c r="A18" s="43" t="s">
        <v>102</v>
      </c>
      <c r="B18" s="57" t="s">
        <v>34</v>
      </c>
      <c r="C18" s="57" t="s">
        <v>99</v>
      </c>
      <c r="D18" s="57" t="s">
        <v>120</v>
      </c>
      <c r="E18" s="90" t="s">
        <v>173</v>
      </c>
      <c r="F18" s="57" t="s">
        <v>103</v>
      </c>
      <c r="G18" s="72">
        <f>G19</f>
        <v>0</v>
      </c>
      <c r="H18" s="72">
        <f>H19</f>
        <v>0</v>
      </c>
      <c r="I18" s="26"/>
    </row>
    <row r="19" spans="1:9" ht="47.25" customHeight="1" hidden="1">
      <c r="A19" s="91" t="s">
        <v>106</v>
      </c>
      <c r="B19" s="57" t="s">
        <v>34</v>
      </c>
      <c r="C19" s="57" t="s">
        <v>99</v>
      </c>
      <c r="D19" s="57" t="s">
        <v>120</v>
      </c>
      <c r="E19" s="90" t="s">
        <v>174</v>
      </c>
      <c r="F19" s="57" t="s">
        <v>153</v>
      </c>
      <c r="G19" s="72">
        <v>0</v>
      </c>
      <c r="H19" s="72">
        <v>0</v>
      </c>
      <c r="I19" s="26"/>
    </row>
    <row r="20" spans="1:9" ht="36" customHeight="1">
      <c r="A20" s="106" t="s">
        <v>66</v>
      </c>
      <c r="B20" s="78" t="s">
        <v>34</v>
      </c>
      <c r="C20" s="78" t="s">
        <v>99</v>
      </c>
      <c r="D20" s="78" t="s">
        <v>120</v>
      </c>
      <c r="E20" s="90"/>
      <c r="F20" s="57"/>
      <c r="G20" s="73">
        <f>G22+G23+G24</f>
        <v>191.67</v>
      </c>
      <c r="H20" s="73">
        <f>H21+H23+H24+0.01</f>
        <v>1081.17</v>
      </c>
      <c r="I20" s="26"/>
    </row>
    <row r="21" spans="1:9" ht="59.25" customHeight="1">
      <c r="A21" s="91" t="s">
        <v>225</v>
      </c>
      <c r="B21" s="57" t="s">
        <v>34</v>
      </c>
      <c r="C21" s="57" t="s">
        <v>99</v>
      </c>
      <c r="D21" s="57" t="s">
        <v>120</v>
      </c>
      <c r="E21" s="90" t="s">
        <v>214</v>
      </c>
      <c r="F21" s="57"/>
      <c r="G21" s="72">
        <f>G22</f>
        <v>0</v>
      </c>
      <c r="H21" s="72">
        <f>H22</f>
        <v>889.49</v>
      </c>
      <c r="I21" s="26"/>
    </row>
    <row r="22" spans="1:9" ht="63" customHeight="1">
      <c r="A22" s="70" t="s">
        <v>159</v>
      </c>
      <c r="B22" s="57" t="s">
        <v>34</v>
      </c>
      <c r="C22" s="57" t="s">
        <v>99</v>
      </c>
      <c r="D22" s="57" t="s">
        <v>120</v>
      </c>
      <c r="E22" s="90" t="s">
        <v>214</v>
      </c>
      <c r="F22" s="57" t="s">
        <v>107</v>
      </c>
      <c r="G22" s="72">
        <v>0</v>
      </c>
      <c r="H22" s="72">
        <f>3!H54</f>
        <v>889.49</v>
      </c>
      <c r="I22" s="26"/>
    </row>
    <row r="23" spans="1:9" ht="63" customHeight="1">
      <c r="A23" s="70" t="s">
        <v>159</v>
      </c>
      <c r="B23" s="57" t="s">
        <v>34</v>
      </c>
      <c r="C23" s="57" t="s">
        <v>99</v>
      </c>
      <c r="D23" s="57" t="s">
        <v>120</v>
      </c>
      <c r="E23" s="90" t="s">
        <v>239</v>
      </c>
      <c r="F23" s="57" t="s">
        <v>107</v>
      </c>
      <c r="G23" s="72">
        <v>189.76</v>
      </c>
      <c r="H23" s="72">
        <v>189.76</v>
      </c>
      <c r="I23" s="26"/>
    </row>
    <row r="24" spans="1:9" ht="63" customHeight="1">
      <c r="A24" s="70" t="s">
        <v>159</v>
      </c>
      <c r="B24" s="57" t="s">
        <v>34</v>
      </c>
      <c r="C24" s="57" t="s">
        <v>99</v>
      </c>
      <c r="D24" s="57" t="s">
        <v>120</v>
      </c>
      <c r="E24" s="90" t="s">
        <v>240</v>
      </c>
      <c r="F24" s="57" t="s">
        <v>107</v>
      </c>
      <c r="G24" s="72">
        <v>1.91</v>
      </c>
      <c r="H24" s="72">
        <v>1.91</v>
      </c>
      <c r="I24" s="26"/>
    </row>
    <row r="25" spans="1:9" ht="19.5" customHeight="1">
      <c r="A25" s="83" t="s">
        <v>126</v>
      </c>
      <c r="B25" s="78" t="s">
        <v>34</v>
      </c>
      <c r="C25" s="78" t="s">
        <v>127</v>
      </c>
      <c r="D25" s="78"/>
      <c r="E25" s="78"/>
      <c r="F25" s="78"/>
      <c r="G25" s="73">
        <f>G26</f>
        <v>0</v>
      </c>
      <c r="H25" s="73">
        <f>H26</f>
        <v>28.4</v>
      </c>
      <c r="I25" s="26"/>
    </row>
    <row r="26" spans="1:9" ht="18.75">
      <c r="A26" s="101" t="s">
        <v>69</v>
      </c>
      <c r="B26" s="78" t="s">
        <v>34</v>
      </c>
      <c r="C26" s="78" t="s">
        <v>127</v>
      </c>
      <c r="D26" s="78" t="s">
        <v>94</v>
      </c>
      <c r="E26" s="102"/>
      <c r="F26" s="102"/>
      <c r="G26" s="117">
        <f>G28</f>
        <v>0</v>
      </c>
      <c r="H26" s="117">
        <f>H27</f>
        <v>28.4</v>
      </c>
      <c r="I26" s="26"/>
    </row>
    <row r="27" spans="1:9" ht="76.5" customHeight="1">
      <c r="A27" s="43" t="s">
        <v>158</v>
      </c>
      <c r="B27" s="57" t="s">
        <v>34</v>
      </c>
      <c r="C27" s="57" t="s">
        <v>127</v>
      </c>
      <c r="D27" s="57" t="s">
        <v>94</v>
      </c>
      <c r="E27" s="57" t="s">
        <v>215</v>
      </c>
      <c r="F27" s="103"/>
      <c r="G27" s="117">
        <f>G28</f>
        <v>0</v>
      </c>
      <c r="H27" s="117">
        <f>H28</f>
        <v>28.4</v>
      </c>
      <c r="I27" s="26"/>
    </row>
    <row r="28" spans="1:9" ht="52.5" customHeight="1">
      <c r="A28" s="70" t="s">
        <v>159</v>
      </c>
      <c r="B28" s="57" t="s">
        <v>34</v>
      </c>
      <c r="C28" s="57" t="s">
        <v>127</v>
      </c>
      <c r="D28" s="57" t="s">
        <v>94</v>
      </c>
      <c r="E28" s="57" t="s">
        <v>216</v>
      </c>
      <c r="F28" s="57" t="s">
        <v>107</v>
      </c>
      <c r="G28" s="72">
        <f>3!G60</f>
        <v>0</v>
      </c>
      <c r="H28" s="72">
        <f>3!H60</f>
        <v>28.4</v>
      </c>
      <c r="I28" s="26"/>
    </row>
    <row r="29" spans="1:9" ht="18.75" customHeight="1">
      <c r="A29" s="83" t="s">
        <v>71</v>
      </c>
      <c r="B29" s="78" t="s">
        <v>34</v>
      </c>
      <c r="C29" s="78" t="s">
        <v>127</v>
      </c>
      <c r="D29" s="78"/>
      <c r="E29" s="78"/>
      <c r="F29" s="78"/>
      <c r="G29" s="73">
        <f aca="true" t="shared" si="0" ref="G29:H31">G30</f>
        <v>95</v>
      </c>
      <c r="H29" s="73">
        <f t="shared" si="0"/>
        <v>276.8</v>
      </c>
      <c r="I29" s="26"/>
    </row>
    <row r="30" spans="1:9" ht="18.75" customHeight="1">
      <c r="A30" s="83" t="s">
        <v>71</v>
      </c>
      <c r="B30" s="78" t="s">
        <v>34</v>
      </c>
      <c r="C30" s="78" t="s">
        <v>127</v>
      </c>
      <c r="D30" s="78" t="s">
        <v>117</v>
      </c>
      <c r="E30" s="78"/>
      <c r="F30" s="78"/>
      <c r="G30" s="73">
        <f t="shared" si="0"/>
        <v>95</v>
      </c>
      <c r="H30" s="73">
        <f>H31+H33</f>
        <v>276.8</v>
      </c>
      <c r="I30" s="27"/>
    </row>
    <row r="31" spans="1:9" ht="125.25" customHeight="1">
      <c r="A31" s="70" t="s">
        <v>143</v>
      </c>
      <c r="B31" s="57" t="s">
        <v>34</v>
      </c>
      <c r="C31" s="57" t="s">
        <v>127</v>
      </c>
      <c r="D31" s="57" t="s">
        <v>117</v>
      </c>
      <c r="E31" s="57" t="s">
        <v>160</v>
      </c>
      <c r="F31" s="57"/>
      <c r="G31" s="72">
        <f t="shared" si="0"/>
        <v>95</v>
      </c>
      <c r="H31" s="72">
        <f t="shared" si="0"/>
        <v>178.79</v>
      </c>
      <c r="I31" s="27"/>
    </row>
    <row r="32" spans="1:9" ht="57" customHeight="1">
      <c r="A32" s="70" t="s">
        <v>106</v>
      </c>
      <c r="B32" s="57" t="s">
        <v>34</v>
      </c>
      <c r="C32" s="57" t="s">
        <v>127</v>
      </c>
      <c r="D32" s="57" t="s">
        <v>117</v>
      </c>
      <c r="E32" s="57" t="s">
        <v>189</v>
      </c>
      <c r="F32" s="57" t="s">
        <v>107</v>
      </c>
      <c r="G32" s="72">
        <f>3!G63</f>
        <v>95</v>
      </c>
      <c r="H32" s="87">
        <f>3!H63</f>
        <v>178.79</v>
      </c>
      <c r="I32" s="27"/>
    </row>
    <row r="33" spans="1:9" ht="57" customHeight="1">
      <c r="A33" s="70" t="s">
        <v>241</v>
      </c>
      <c r="B33" s="57" t="s">
        <v>34</v>
      </c>
      <c r="C33" s="57" t="s">
        <v>127</v>
      </c>
      <c r="D33" s="57" t="s">
        <v>117</v>
      </c>
      <c r="E33" s="57" t="s">
        <v>189</v>
      </c>
      <c r="F33" s="57" t="s">
        <v>242</v>
      </c>
      <c r="G33" s="72">
        <v>0</v>
      </c>
      <c r="H33" s="87">
        <v>98.01</v>
      </c>
      <c r="I33" s="27"/>
    </row>
    <row r="34" spans="1:9" ht="18.75" customHeight="1">
      <c r="A34" s="83" t="s">
        <v>130</v>
      </c>
      <c r="B34" s="78" t="s">
        <v>34</v>
      </c>
      <c r="C34" s="78" t="s">
        <v>131</v>
      </c>
      <c r="D34" s="78"/>
      <c r="E34" s="78"/>
      <c r="F34" s="78"/>
      <c r="G34" s="73">
        <f aca="true" t="shared" si="1" ref="G34:H36">G35</f>
        <v>200</v>
      </c>
      <c r="H34" s="73">
        <f t="shared" si="1"/>
        <v>1058.6200000000001</v>
      </c>
      <c r="I34" s="27"/>
    </row>
    <row r="35" spans="1:9" ht="18.75" customHeight="1">
      <c r="A35" s="83" t="s">
        <v>75</v>
      </c>
      <c r="B35" s="78" t="s">
        <v>34</v>
      </c>
      <c r="C35" s="78" t="s">
        <v>131</v>
      </c>
      <c r="D35" s="78" t="s">
        <v>93</v>
      </c>
      <c r="E35" s="78"/>
      <c r="F35" s="78"/>
      <c r="G35" s="73">
        <f t="shared" si="1"/>
        <v>200</v>
      </c>
      <c r="H35" s="73">
        <f t="shared" si="1"/>
        <v>1058.6200000000001</v>
      </c>
      <c r="I35" s="27"/>
    </row>
    <row r="36" spans="1:9" ht="109.5" customHeight="1">
      <c r="A36" s="70" t="s">
        <v>144</v>
      </c>
      <c r="B36" s="78" t="s">
        <v>34</v>
      </c>
      <c r="C36" s="57" t="s">
        <v>131</v>
      </c>
      <c r="D36" s="57" t="s">
        <v>93</v>
      </c>
      <c r="E36" s="57" t="s">
        <v>196</v>
      </c>
      <c r="F36" s="57"/>
      <c r="G36" s="72">
        <f t="shared" si="1"/>
        <v>200</v>
      </c>
      <c r="H36" s="72">
        <f t="shared" si="1"/>
        <v>1058.6200000000001</v>
      </c>
      <c r="I36" s="27"/>
    </row>
    <row r="37" spans="1:9" ht="92.25" customHeight="1">
      <c r="A37" s="70" t="s">
        <v>134</v>
      </c>
      <c r="B37" s="78" t="s">
        <v>34</v>
      </c>
      <c r="C37" s="57" t="s">
        <v>131</v>
      </c>
      <c r="D37" s="57" t="s">
        <v>93</v>
      </c>
      <c r="E37" s="57" t="s">
        <v>161</v>
      </c>
      <c r="F37" s="57"/>
      <c r="G37" s="72">
        <f>G38+G40+G39</f>
        <v>200</v>
      </c>
      <c r="H37" s="72">
        <f>H38+H40+H42+H43+H44+H39+0.01</f>
        <v>1058.6200000000001</v>
      </c>
      <c r="I37" s="27"/>
    </row>
    <row r="38" spans="1:9" ht="56.25" customHeight="1">
      <c r="A38" s="70" t="s">
        <v>106</v>
      </c>
      <c r="B38" s="78" t="s">
        <v>34</v>
      </c>
      <c r="C38" s="57" t="s">
        <v>131</v>
      </c>
      <c r="D38" s="57" t="s">
        <v>93</v>
      </c>
      <c r="E38" s="57" t="s">
        <v>197</v>
      </c>
      <c r="F38" s="57" t="s">
        <v>107</v>
      </c>
      <c r="G38" s="72">
        <f>3!G69</f>
        <v>0</v>
      </c>
      <c r="H38" s="72">
        <f>3!H69</f>
        <v>351.51</v>
      </c>
      <c r="I38" s="27"/>
    </row>
    <row r="39" spans="1:9" ht="56.25" customHeight="1">
      <c r="A39" s="70" t="s">
        <v>106</v>
      </c>
      <c r="B39" s="78" t="s">
        <v>34</v>
      </c>
      <c r="C39" s="57" t="s">
        <v>131</v>
      </c>
      <c r="D39" s="57" t="s">
        <v>93</v>
      </c>
      <c r="E39" s="57" t="s">
        <v>244</v>
      </c>
      <c r="F39" s="57" t="s">
        <v>153</v>
      </c>
      <c r="G39" s="72">
        <v>200</v>
      </c>
      <c r="H39" s="72">
        <v>200</v>
      </c>
      <c r="I39" s="27"/>
    </row>
    <row r="40" spans="1:9" ht="129" customHeight="1">
      <c r="A40" s="70" t="s">
        <v>135</v>
      </c>
      <c r="B40" s="78" t="s">
        <v>34</v>
      </c>
      <c r="C40" s="57" t="s">
        <v>131</v>
      </c>
      <c r="D40" s="57" t="s">
        <v>93</v>
      </c>
      <c r="E40" s="57" t="s">
        <v>162</v>
      </c>
      <c r="F40" s="57"/>
      <c r="G40" s="72">
        <v>0</v>
      </c>
      <c r="H40" s="72">
        <f>H41</f>
        <v>370.1</v>
      </c>
      <c r="I40" s="27"/>
    </row>
    <row r="41" spans="1:9" ht="18.75" customHeight="1">
      <c r="A41" s="2" t="s">
        <v>46</v>
      </c>
      <c r="B41" s="78" t="s">
        <v>34</v>
      </c>
      <c r="C41" s="57" t="s">
        <v>131</v>
      </c>
      <c r="D41" s="57" t="s">
        <v>93</v>
      </c>
      <c r="E41" s="57" t="s">
        <v>162</v>
      </c>
      <c r="F41" s="57" t="s">
        <v>163</v>
      </c>
      <c r="G41" s="72">
        <v>0</v>
      </c>
      <c r="H41" s="72">
        <f>3!H72</f>
        <v>370.1</v>
      </c>
      <c r="I41" s="27"/>
    </row>
    <row r="42" spans="1:9" ht="37.5" customHeight="1">
      <c r="A42" s="123" t="s">
        <v>108</v>
      </c>
      <c r="B42" s="78" t="s">
        <v>34</v>
      </c>
      <c r="C42" s="57" t="s">
        <v>131</v>
      </c>
      <c r="D42" s="57" t="s">
        <v>93</v>
      </c>
      <c r="E42" s="57" t="s">
        <v>197</v>
      </c>
      <c r="F42" s="57" t="s">
        <v>109</v>
      </c>
      <c r="G42" s="72">
        <v>0</v>
      </c>
      <c r="H42" s="72">
        <f>3!H73</f>
        <v>119.9</v>
      </c>
      <c r="I42" s="27"/>
    </row>
    <row r="43" spans="1:9" ht="18.75" customHeight="1">
      <c r="A43" s="2" t="s">
        <v>226</v>
      </c>
      <c r="B43" s="78" t="s">
        <v>34</v>
      </c>
      <c r="C43" s="57" t="s">
        <v>131</v>
      </c>
      <c r="D43" s="57" t="s">
        <v>93</v>
      </c>
      <c r="E43" s="57" t="s">
        <v>197</v>
      </c>
      <c r="F43" s="57" t="s">
        <v>111</v>
      </c>
      <c r="G43" s="72">
        <v>0</v>
      </c>
      <c r="H43" s="72">
        <f>3!H74</f>
        <v>13.1</v>
      </c>
      <c r="I43" s="27"/>
    </row>
    <row r="44" spans="1:9" ht="18.75" customHeight="1">
      <c r="A44" s="2" t="s">
        <v>243</v>
      </c>
      <c r="B44" s="78" t="s">
        <v>34</v>
      </c>
      <c r="C44" s="57" t="s">
        <v>131</v>
      </c>
      <c r="D44" s="57" t="s">
        <v>93</v>
      </c>
      <c r="E44" s="57" t="s">
        <v>197</v>
      </c>
      <c r="F44" s="57" t="s">
        <v>204</v>
      </c>
      <c r="G44" s="72">
        <v>0</v>
      </c>
      <c r="H44" s="72">
        <f>3!H75</f>
        <v>4</v>
      </c>
      <c r="I44" s="27"/>
    </row>
    <row r="45" spans="1:9" ht="18.75" customHeight="1">
      <c r="A45" s="83" t="s">
        <v>137</v>
      </c>
      <c r="B45" s="78" t="s">
        <v>34</v>
      </c>
      <c r="C45" s="78" t="s">
        <v>112</v>
      </c>
      <c r="D45" s="78"/>
      <c r="E45" s="78"/>
      <c r="F45" s="78"/>
      <c r="G45" s="73">
        <f>G46</f>
        <v>0</v>
      </c>
      <c r="H45" s="73">
        <f>H46</f>
        <v>636.84</v>
      </c>
      <c r="I45" s="27"/>
    </row>
    <row r="46" spans="1:9" ht="18.75" customHeight="1">
      <c r="A46" s="83" t="s">
        <v>79</v>
      </c>
      <c r="B46" s="78" t="s">
        <v>34</v>
      </c>
      <c r="C46" s="78" t="s">
        <v>112</v>
      </c>
      <c r="D46" s="78" t="s">
        <v>127</v>
      </c>
      <c r="E46" s="78"/>
      <c r="F46" s="78"/>
      <c r="G46" s="73">
        <f>G47</f>
        <v>0</v>
      </c>
      <c r="H46" s="73">
        <f>H47</f>
        <v>636.84</v>
      </c>
      <c r="I46" s="27"/>
    </row>
    <row r="47" spans="1:9" ht="89.25" customHeight="1">
      <c r="A47" s="70" t="s">
        <v>145</v>
      </c>
      <c r="B47" s="57" t="s">
        <v>34</v>
      </c>
      <c r="C47" s="57" t="s">
        <v>112</v>
      </c>
      <c r="D47" s="57" t="s">
        <v>127</v>
      </c>
      <c r="E47" s="57" t="s">
        <v>164</v>
      </c>
      <c r="F47" s="57"/>
      <c r="G47" s="72">
        <f>G48</f>
        <v>0</v>
      </c>
      <c r="H47" s="72">
        <f>H48+H52</f>
        <v>636.84</v>
      </c>
      <c r="I47" s="27"/>
    </row>
    <row r="48" spans="1:9" ht="51.75" customHeight="1">
      <c r="A48" s="70" t="s">
        <v>97</v>
      </c>
      <c r="B48" s="57" t="s">
        <v>34</v>
      </c>
      <c r="C48" s="57" t="s">
        <v>112</v>
      </c>
      <c r="D48" s="57" t="s">
        <v>127</v>
      </c>
      <c r="E48" s="57" t="s">
        <v>165</v>
      </c>
      <c r="F48" s="57"/>
      <c r="G48" s="72">
        <f>G49+G52</f>
        <v>0</v>
      </c>
      <c r="H48" s="72">
        <f>H49</f>
        <v>616.84</v>
      </c>
      <c r="I48" s="27"/>
    </row>
    <row r="49" spans="1:9" ht="112.5" customHeight="1">
      <c r="A49" s="70" t="s">
        <v>166</v>
      </c>
      <c r="B49" s="57" t="s">
        <v>34</v>
      </c>
      <c r="C49" s="57" t="s">
        <v>112</v>
      </c>
      <c r="D49" s="57" t="s">
        <v>127</v>
      </c>
      <c r="E49" s="57" t="s">
        <v>175</v>
      </c>
      <c r="F49" s="57" t="s">
        <v>0</v>
      </c>
      <c r="G49" s="72">
        <f>G50+G51+G53+G54</f>
        <v>0</v>
      </c>
      <c r="H49" s="72">
        <f>H50+H51+H53+H54</f>
        <v>616.84</v>
      </c>
      <c r="I49" s="27"/>
    </row>
    <row r="50" spans="1:9" ht="42" customHeight="1">
      <c r="A50" s="76" t="s">
        <v>150</v>
      </c>
      <c r="B50" s="57" t="s">
        <v>34</v>
      </c>
      <c r="C50" s="57" t="s">
        <v>112</v>
      </c>
      <c r="D50" s="57" t="s">
        <v>127</v>
      </c>
      <c r="E50" s="57" t="s">
        <v>175</v>
      </c>
      <c r="F50" s="57" t="s">
        <v>98</v>
      </c>
      <c r="G50" s="72">
        <f>3!G81</f>
        <v>123.24</v>
      </c>
      <c r="H50" s="87">
        <f>3!H81</f>
        <v>193.68</v>
      </c>
      <c r="I50" s="27"/>
    </row>
    <row r="51" spans="1:9" ht="94.5" customHeight="1">
      <c r="A51" s="76" t="s">
        <v>151</v>
      </c>
      <c r="B51" s="57" t="s">
        <v>34</v>
      </c>
      <c r="C51" s="57" t="s">
        <v>112</v>
      </c>
      <c r="D51" s="57" t="s">
        <v>127</v>
      </c>
      <c r="E51" s="57" t="s">
        <v>175</v>
      </c>
      <c r="F51" s="57" t="s">
        <v>152</v>
      </c>
      <c r="G51" s="72">
        <f>3!G82</f>
        <v>37.21</v>
      </c>
      <c r="H51" s="87">
        <f>3!H82</f>
        <v>58.49</v>
      </c>
      <c r="I51" s="27"/>
    </row>
    <row r="52" spans="1:9" ht="52.5" customHeight="1">
      <c r="A52" s="70" t="s">
        <v>106</v>
      </c>
      <c r="B52" s="57" t="s">
        <v>34</v>
      </c>
      <c r="C52" s="57" t="s">
        <v>112</v>
      </c>
      <c r="D52" s="57" t="s">
        <v>127</v>
      </c>
      <c r="E52" s="57" t="s">
        <v>167</v>
      </c>
      <c r="F52" s="57" t="s">
        <v>107</v>
      </c>
      <c r="G52" s="72">
        <v>0</v>
      </c>
      <c r="H52" s="72">
        <v>20</v>
      </c>
      <c r="I52" s="27"/>
    </row>
    <row r="53" spans="1:9" ht="52.5" customHeight="1">
      <c r="A53" s="76" t="s">
        <v>150</v>
      </c>
      <c r="B53" s="57" t="s">
        <v>34</v>
      </c>
      <c r="C53" s="57" t="s">
        <v>112</v>
      </c>
      <c r="D53" s="57" t="s">
        <v>127</v>
      </c>
      <c r="E53" s="57" t="s">
        <v>219</v>
      </c>
      <c r="F53" s="57" t="s">
        <v>98</v>
      </c>
      <c r="G53" s="72">
        <f>3!G84</f>
        <v>-123.24</v>
      </c>
      <c r="H53" s="87">
        <f>3!H84</f>
        <v>280.08</v>
      </c>
      <c r="I53" s="27"/>
    </row>
    <row r="54" spans="1:9" ht="101.25" customHeight="1">
      <c r="A54" s="76" t="s">
        <v>151</v>
      </c>
      <c r="B54" s="57" t="s">
        <v>34</v>
      </c>
      <c r="C54" s="57" t="s">
        <v>112</v>
      </c>
      <c r="D54" s="57" t="s">
        <v>127</v>
      </c>
      <c r="E54" s="57" t="s">
        <v>219</v>
      </c>
      <c r="F54" s="57" t="s">
        <v>152</v>
      </c>
      <c r="G54" s="72">
        <f>3!G85</f>
        <v>-37.21</v>
      </c>
      <c r="H54" s="87">
        <f>3!H85</f>
        <v>84.59</v>
      </c>
      <c r="I54" s="27"/>
    </row>
    <row r="55" spans="1:9" ht="20.25" customHeight="1">
      <c r="A55" s="65" t="s">
        <v>92</v>
      </c>
      <c r="B55" s="78" t="s">
        <v>34</v>
      </c>
      <c r="C55" s="78" t="s">
        <v>93</v>
      </c>
      <c r="D55" s="78"/>
      <c r="E55" s="78"/>
      <c r="F55" s="78"/>
      <c r="G55" s="73">
        <f>G56+G62+G73</f>
        <v>0</v>
      </c>
      <c r="H55" s="73">
        <f>H56+H62+H73</f>
        <v>1808.1699999999998</v>
      </c>
      <c r="I55" s="26"/>
    </row>
    <row r="56" spans="1:9" ht="77.25" customHeight="1">
      <c r="A56" s="65" t="s">
        <v>52</v>
      </c>
      <c r="B56" s="78" t="s">
        <v>34</v>
      </c>
      <c r="C56" s="78" t="s">
        <v>93</v>
      </c>
      <c r="D56" s="78" t="s">
        <v>94</v>
      </c>
      <c r="E56" s="78"/>
      <c r="F56" s="78"/>
      <c r="G56" s="73">
        <f aca="true" t="shared" si="2" ref="G56:H58">G57</f>
        <v>0</v>
      </c>
      <c r="H56" s="73">
        <f t="shared" si="2"/>
        <v>478.23</v>
      </c>
      <c r="I56" s="27"/>
    </row>
    <row r="57" spans="1:9" ht="75" customHeight="1">
      <c r="A57" s="66" t="s">
        <v>220</v>
      </c>
      <c r="B57" s="57" t="s">
        <v>34</v>
      </c>
      <c r="C57" s="57" t="s">
        <v>93</v>
      </c>
      <c r="D57" s="57" t="s">
        <v>94</v>
      </c>
      <c r="E57" s="57" t="s">
        <v>168</v>
      </c>
      <c r="F57" s="57"/>
      <c r="G57" s="72">
        <f t="shared" si="2"/>
        <v>0</v>
      </c>
      <c r="H57" s="72">
        <f t="shared" si="2"/>
        <v>478.23</v>
      </c>
      <c r="I57" s="27"/>
    </row>
    <row r="58" spans="1:9" ht="40.5" customHeight="1">
      <c r="A58" s="66" t="s">
        <v>96</v>
      </c>
      <c r="B58" s="57" t="s">
        <v>34</v>
      </c>
      <c r="C58" s="57" t="s">
        <v>93</v>
      </c>
      <c r="D58" s="57" t="s">
        <v>94</v>
      </c>
      <c r="E58" s="57" t="s">
        <v>169</v>
      </c>
      <c r="F58" s="57"/>
      <c r="G58" s="72">
        <f t="shared" si="2"/>
        <v>0</v>
      </c>
      <c r="H58" s="72">
        <f t="shared" si="2"/>
        <v>478.23</v>
      </c>
      <c r="I58" s="27"/>
    </row>
    <row r="59" spans="1:9" ht="51" customHeight="1">
      <c r="A59" s="85" t="s">
        <v>97</v>
      </c>
      <c r="B59" s="57" t="s">
        <v>34</v>
      </c>
      <c r="C59" s="57" t="s">
        <v>93</v>
      </c>
      <c r="D59" s="57" t="s">
        <v>94</v>
      </c>
      <c r="E59" s="57" t="s">
        <v>169</v>
      </c>
      <c r="F59" s="57" t="s">
        <v>0</v>
      </c>
      <c r="G59" s="72">
        <f>G60+G61</f>
        <v>0</v>
      </c>
      <c r="H59" s="72">
        <f>H60+H61</f>
        <v>478.23</v>
      </c>
      <c r="I59" s="27"/>
    </row>
    <row r="60" spans="1:9" ht="35.25" customHeight="1">
      <c r="A60" s="85" t="s">
        <v>154</v>
      </c>
      <c r="B60" s="57" t="s">
        <v>34</v>
      </c>
      <c r="C60" s="57" t="s">
        <v>93</v>
      </c>
      <c r="D60" s="57" t="s">
        <v>94</v>
      </c>
      <c r="E60" s="57" t="s">
        <v>188</v>
      </c>
      <c r="F60" s="57" t="s">
        <v>98</v>
      </c>
      <c r="G60" s="72">
        <v>0</v>
      </c>
      <c r="H60" s="72">
        <f>3!H13</f>
        <v>367.3</v>
      </c>
      <c r="I60" s="27"/>
    </row>
    <row r="61" spans="1:9" ht="92.25" customHeight="1">
      <c r="A61" s="76" t="s">
        <v>151</v>
      </c>
      <c r="B61" s="57" t="s">
        <v>34</v>
      </c>
      <c r="C61" s="57" t="s">
        <v>93</v>
      </c>
      <c r="D61" s="57" t="s">
        <v>94</v>
      </c>
      <c r="E61" s="57" t="s">
        <v>188</v>
      </c>
      <c r="F61" s="57" t="s">
        <v>152</v>
      </c>
      <c r="G61" s="72">
        <v>0</v>
      </c>
      <c r="H61" s="72">
        <f>3!H14</f>
        <v>110.93</v>
      </c>
      <c r="I61" s="27"/>
    </row>
    <row r="62" spans="1:9" ht="109.5" customHeight="1">
      <c r="A62" s="77" t="s">
        <v>54</v>
      </c>
      <c r="B62" s="78" t="s">
        <v>34</v>
      </c>
      <c r="C62" s="78" t="s">
        <v>93</v>
      </c>
      <c r="D62" s="78" t="s">
        <v>99</v>
      </c>
      <c r="E62" s="78"/>
      <c r="F62" s="78"/>
      <c r="G62" s="73">
        <f>G63</f>
        <v>0</v>
      </c>
      <c r="H62" s="73">
        <f>H63</f>
        <v>1326.9399999999998</v>
      </c>
      <c r="I62" s="27"/>
    </row>
    <row r="63" spans="1:9" ht="78" customHeight="1">
      <c r="A63" s="66" t="s">
        <v>220</v>
      </c>
      <c r="B63" s="57" t="s">
        <v>34</v>
      </c>
      <c r="C63" s="57" t="s">
        <v>93</v>
      </c>
      <c r="D63" s="57" t="s">
        <v>99</v>
      </c>
      <c r="E63" s="57" t="s">
        <v>234</v>
      </c>
      <c r="F63" s="57"/>
      <c r="G63" s="72">
        <f>G64</f>
        <v>0</v>
      </c>
      <c r="H63" s="72">
        <f>H64</f>
        <v>1326.9399999999998</v>
      </c>
      <c r="I63" s="27"/>
    </row>
    <row r="64" spans="1:9" ht="57.75" customHeight="1">
      <c r="A64" s="66" t="s">
        <v>100</v>
      </c>
      <c r="B64" s="57" t="s">
        <v>34</v>
      </c>
      <c r="C64" s="57" t="s">
        <v>93</v>
      </c>
      <c r="D64" s="57" t="s">
        <v>99</v>
      </c>
      <c r="E64" s="57" t="s">
        <v>235</v>
      </c>
      <c r="F64" s="57"/>
      <c r="G64" s="72">
        <f>G65</f>
        <v>0</v>
      </c>
      <c r="H64" s="72">
        <f>H65+H69+H71+H72</f>
        <v>1326.9399999999998</v>
      </c>
      <c r="I64" s="27"/>
    </row>
    <row r="65" spans="1:9" ht="35.25" customHeight="1">
      <c r="A65" s="85" t="s">
        <v>97</v>
      </c>
      <c r="B65" s="57" t="s">
        <v>34</v>
      </c>
      <c r="C65" s="57" t="s">
        <v>93</v>
      </c>
      <c r="D65" s="57" t="s">
        <v>99</v>
      </c>
      <c r="E65" s="57" t="s">
        <v>235</v>
      </c>
      <c r="F65" s="57"/>
      <c r="G65" s="72">
        <f>G66</f>
        <v>0</v>
      </c>
      <c r="H65" s="72">
        <f>H67+H68</f>
        <v>1094.3799999999999</v>
      </c>
      <c r="I65" s="27"/>
    </row>
    <row r="66" spans="1:9" ht="108.75" customHeight="1">
      <c r="A66" s="70" t="s">
        <v>166</v>
      </c>
      <c r="B66" s="57" t="s">
        <v>34</v>
      </c>
      <c r="C66" s="57" t="s">
        <v>93</v>
      </c>
      <c r="D66" s="57" t="s">
        <v>99</v>
      </c>
      <c r="E66" s="57" t="s">
        <v>236</v>
      </c>
      <c r="F66" s="57" t="s">
        <v>0</v>
      </c>
      <c r="G66" s="72">
        <f>G67+G68+G71+G72</f>
        <v>0</v>
      </c>
      <c r="H66" s="72">
        <f>H67+H68</f>
        <v>1094.3799999999999</v>
      </c>
      <c r="I66" s="27"/>
    </row>
    <row r="67" spans="1:9" ht="34.5" customHeight="1">
      <c r="A67" s="85" t="s">
        <v>154</v>
      </c>
      <c r="B67" s="57" t="s">
        <v>34</v>
      </c>
      <c r="C67" s="57" t="s">
        <v>93</v>
      </c>
      <c r="D67" s="57" t="s">
        <v>99</v>
      </c>
      <c r="E67" s="57" t="s">
        <v>236</v>
      </c>
      <c r="F67" s="57" t="s">
        <v>98</v>
      </c>
      <c r="G67" s="72">
        <f>3!G19</f>
        <v>-123.24</v>
      </c>
      <c r="H67" s="72">
        <f>3!H19</f>
        <v>840.54</v>
      </c>
      <c r="I67" s="27"/>
    </row>
    <row r="68" spans="1:9" ht="95.25" customHeight="1">
      <c r="A68" s="76" t="s">
        <v>151</v>
      </c>
      <c r="B68" s="57" t="s">
        <v>34</v>
      </c>
      <c r="C68" s="57" t="s">
        <v>93</v>
      </c>
      <c r="D68" s="57" t="s">
        <v>99</v>
      </c>
      <c r="E68" s="57" t="s">
        <v>236</v>
      </c>
      <c r="F68" s="57" t="s">
        <v>152</v>
      </c>
      <c r="G68" s="72">
        <f>3!G20</f>
        <v>-37.22</v>
      </c>
      <c r="H68" s="72">
        <f>3!H20</f>
        <v>253.84</v>
      </c>
      <c r="I68" s="27"/>
    </row>
    <row r="69" spans="1:9" ht="55.5" customHeight="1">
      <c r="A69" s="122" t="s">
        <v>170</v>
      </c>
      <c r="B69" s="57" t="s">
        <v>34</v>
      </c>
      <c r="C69" s="57" t="s">
        <v>93</v>
      </c>
      <c r="D69" s="57" t="s">
        <v>99</v>
      </c>
      <c r="E69" s="57" t="s">
        <v>237</v>
      </c>
      <c r="F69" s="57"/>
      <c r="G69" s="72">
        <v>0</v>
      </c>
      <c r="H69" s="72">
        <f>H70</f>
        <v>72.1</v>
      </c>
      <c r="I69" s="27"/>
    </row>
    <row r="70" spans="1:9" ht="52.5" customHeight="1">
      <c r="A70" s="85" t="s">
        <v>104</v>
      </c>
      <c r="B70" s="57" t="s">
        <v>34</v>
      </c>
      <c r="C70" s="57" t="s">
        <v>93</v>
      </c>
      <c r="D70" s="57" t="s">
        <v>99</v>
      </c>
      <c r="E70" s="57" t="s">
        <v>237</v>
      </c>
      <c r="F70" s="57" t="s">
        <v>105</v>
      </c>
      <c r="G70" s="72">
        <f>3!G22</f>
        <v>0</v>
      </c>
      <c r="H70" s="72">
        <f>3!H22</f>
        <v>72.1</v>
      </c>
      <c r="I70" s="27"/>
    </row>
    <row r="71" spans="1:9" ht="37.5" customHeight="1">
      <c r="A71" s="85" t="s">
        <v>154</v>
      </c>
      <c r="B71" s="57" t="s">
        <v>34</v>
      </c>
      <c r="C71" s="57" t="s">
        <v>93</v>
      </c>
      <c r="D71" s="57" t="s">
        <v>99</v>
      </c>
      <c r="E71" s="57" t="s">
        <v>238</v>
      </c>
      <c r="F71" s="57" t="s">
        <v>98</v>
      </c>
      <c r="G71" s="72">
        <v>123.24</v>
      </c>
      <c r="H71" s="72">
        <f>3!H23</f>
        <v>123.24</v>
      </c>
      <c r="I71" s="27"/>
    </row>
    <row r="72" spans="1:9" ht="64.5" customHeight="1">
      <c r="A72" s="76" t="s">
        <v>151</v>
      </c>
      <c r="B72" s="57" t="s">
        <v>34</v>
      </c>
      <c r="C72" s="57" t="s">
        <v>93</v>
      </c>
      <c r="D72" s="57" t="s">
        <v>99</v>
      </c>
      <c r="E72" s="57" t="s">
        <v>238</v>
      </c>
      <c r="F72" s="57" t="s">
        <v>152</v>
      </c>
      <c r="G72" s="72">
        <v>37.22</v>
      </c>
      <c r="H72" s="72">
        <v>37.22</v>
      </c>
      <c r="I72" s="27"/>
    </row>
    <row r="73" spans="1:9" ht="19.5" customHeight="1">
      <c r="A73" s="84" t="s">
        <v>56</v>
      </c>
      <c r="B73" s="78" t="s">
        <v>34</v>
      </c>
      <c r="C73" s="78" t="s">
        <v>93</v>
      </c>
      <c r="D73" s="78" t="s">
        <v>112</v>
      </c>
      <c r="E73" s="78"/>
      <c r="F73" s="78"/>
      <c r="G73" s="73">
        <f>G74</f>
        <v>0</v>
      </c>
      <c r="H73" s="73">
        <f>H74</f>
        <v>3</v>
      </c>
      <c r="I73" s="27"/>
    </row>
    <row r="74" spans="1:9" ht="19.5" customHeight="1">
      <c r="A74" s="85" t="s">
        <v>113</v>
      </c>
      <c r="B74" s="57" t="s">
        <v>34</v>
      </c>
      <c r="C74" s="57" t="s">
        <v>93</v>
      </c>
      <c r="D74" s="57" t="s">
        <v>112</v>
      </c>
      <c r="E74" s="57" t="s">
        <v>155</v>
      </c>
      <c r="F74" s="57"/>
      <c r="G74" s="72">
        <f>G75</f>
        <v>0</v>
      </c>
      <c r="H74" s="72">
        <v>3</v>
      </c>
      <c r="I74" s="27"/>
    </row>
    <row r="75" spans="1:9" ht="19.5" customHeight="1">
      <c r="A75" s="85" t="s">
        <v>114</v>
      </c>
      <c r="B75" s="57" t="s">
        <v>34</v>
      </c>
      <c r="C75" s="57" t="s">
        <v>93</v>
      </c>
      <c r="D75" s="57" t="s">
        <v>112</v>
      </c>
      <c r="E75" s="57" t="s">
        <v>155</v>
      </c>
      <c r="F75" s="57" t="s">
        <v>115</v>
      </c>
      <c r="G75" s="72"/>
      <c r="H75" s="72">
        <v>3</v>
      </c>
      <c r="I75" s="27"/>
    </row>
    <row r="76" spans="1:9" ht="18.75" customHeight="1">
      <c r="A76" s="84" t="s">
        <v>116</v>
      </c>
      <c r="B76" s="78" t="s">
        <v>34</v>
      </c>
      <c r="C76" s="78" t="s">
        <v>94</v>
      </c>
      <c r="D76" s="78"/>
      <c r="E76" s="78"/>
      <c r="F76" s="78"/>
      <c r="G76" s="73">
        <f>G77</f>
        <v>0</v>
      </c>
      <c r="H76" s="73">
        <f>H77</f>
        <v>122.7</v>
      </c>
      <c r="I76" s="27"/>
    </row>
    <row r="77" spans="1:9" ht="37.5" customHeight="1">
      <c r="A77" s="83" t="s">
        <v>60</v>
      </c>
      <c r="B77" s="78" t="s">
        <v>34</v>
      </c>
      <c r="C77" s="78" t="s">
        <v>94</v>
      </c>
      <c r="D77" s="78" t="s">
        <v>117</v>
      </c>
      <c r="E77" s="78"/>
      <c r="F77" s="78"/>
      <c r="G77" s="73">
        <f>G78</f>
        <v>0</v>
      </c>
      <c r="H77" s="73">
        <f>H78</f>
        <v>122.7</v>
      </c>
      <c r="I77" s="27"/>
    </row>
    <row r="78" spans="1:9" ht="89.25" customHeight="1">
      <c r="A78" s="70" t="s">
        <v>118</v>
      </c>
      <c r="B78" s="57" t="s">
        <v>34</v>
      </c>
      <c r="C78" s="57" t="s">
        <v>94</v>
      </c>
      <c r="D78" s="57" t="s">
        <v>117</v>
      </c>
      <c r="E78" s="57" t="s">
        <v>212</v>
      </c>
      <c r="F78" s="57"/>
      <c r="G78" s="72">
        <f>G79</f>
        <v>0</v>
      </c>
      <c r="H78" s="72">
        <f>H79+H83</f>
        <v>122.7</v>
      </c>
      <c r="I78" s="27"/>
    </row>
    <row r="79" spans="1:9" ht="54.75" customHeight="1">
      <c r="A79" s="70" t="s">
        <v>97</v>
      </c>
      <c r="B79" s="57" t="s">
        <v>34</v>
      </c>
      <c r="C79" s="57" t="s">
        <v>94</v>
      </c>
      <c r="D79" s="57" t="s">
        <v>117</v>
      </c>
      <c r="E79" s="57" t="s">
        <v>212</v>
      </c>
      <c r="F79" s="57"/>
      <c r="G79" s="72">
        <f>G80</f>
        <v>0</v>
      </c>
      <c r="H79" s="72">
        <f>H81+H82</f>
        <v>120.5</v>
      </c>
      <c r="I79" s="27"/>
    </row>
    <row r="80" spans="1:9" ht="108" customHeight="1">
      <c r="A80" s="70" t="s">
        <v>166</v>
      </c>
      <c r="B80" s="57" t="s">
        <v>34</v>
      </c>
      <c r="C80" s="57" t="s">
        <v>94</v>
      </c>
      <c r="D80" s="57" t="s">
        <v>117</v>
      </c>
      <c r="E80" s="57" t="s">
        <v>212</v>
      </c>
      <c r="F80" s="57" t="s">
        <v>0</v>
      </c>
      <c r="G80" s="72">
        <f>G81+G82</f>
        <v>0</v>
      </c>
      <c r="H80" s="72">
        <f>H81+H82</f>
        <v>120.5</v>
      </c>
      <c r="I80" s="27"/>
    </row>
    <row r="81" spans="1:9" ht="38.25" customHeight="1">
      <c r="A81" s="70" t="s">
        <v>150</v>
      </c>
      <c r="B81" s="57" t="s">
        <v>34</v>
      </c>
      <c r="C81" s="57" t="s">
        <v>94</v>
      </c>
      <c r="D81" s="57" t="s">
        <v>117</v>
      </c>
      <c r="E81" s="57" t="s">
        <v>212</v>
      </c>
      <c r="F81" s="57" t="s">
        <v>98</v>
      </c>
      <c r="G81" s="72">
        <f>3!G36</f>
        <v>0</v>
      </c>
      <c r="H81" s="72">
        <f>3!H36</f>
        <v>92.55</v>
      </c>
      <c r="I81" s="27"/>
    </row>
    <row r="82" spans="1:9" ht="92.25" customHeight="1">
      <c r="A82" s="76" t="s">
        <v>151</v>
      </c>
      <c r="B82" s="57" t="s">
        <v>34</v>
      </c>
      <c r="C82" s="57" t="s">
        <v>94</v>
      </c>
      <c r="D82" s="57" t="s">
        <v>117</v>
      </c>
      <c r="E82" s="57" t="s">
        <v>212</v>
      </c>
      <c r="F82" s="57" t="s">
        <v>152</v>
      </c>
      <c r="G82" s="72">
        <f>3!G37</f>
        <v>0</v>
      </c>
      <c r="H82" s="72">
        <f>3!H37</f>
        <v>27.95</v>
      </c>
      <c r="I82" s="27"/>
    </row>
    <row r="83" spans="1:9" ht="53.25" customHeight="1">
      <c r="A83" s="70" t="s">
        <v>106</v>
      </c>
      <c r="B83" s="57" t="s">
        <v>34</v>
      </c>
      <c r="C83" s="57" t="s">
        <v>94</v>
      </c>
      <c r="D83" s="57" t="s">
        <v>117</v>
      </c>
      <c r="E83" s="57" t="s">
        <v>212</v>
      </c>
      <c r="F83" s="57" t="s">
        <v>107</v>
      </c>
      <c r="G83" s="72">
        <v>0</v>
      </c>
      <c r="H83" s="72">
        <f>3!H39</f>
        <v>2.2</v>
      </c>
      <c r="I83" s="27"/>
    </row>
    <row r="84" spans="1:9" ht="18.75">
      <c r="A84" s="136" t="s">
        <v>80</v>
      </c>
      <c r="B84" s="136"/>
      <c r="C84" s="136"/>
      <c r="D84" s="136"/>
      <c r="E84" s="136"/>
      <c r="F84" s="136"/>
      <c r="G84" s="75">
        <f>G8</f>
        <v>486.66999999999996</v>
      </c>
      <c r="H84" s="75">
        <f>H9+H13+H25+H29+H34+H45+H55+H76</f>
        <v>5018.7</v>
      </c>
      <c r="I84" s="21"/>
    </row>
  </sheetData>
  <sheetProtection/>
  <mergeCells count="4">
    <mergeCell ref="A4:H4"/>
    <mergeCell ref="A84:F84"/>
    <mergeCell ref="E2:H2"/>
    <mergeCell ref="E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="118" zoomScaleSheetLayoutView="118" zoomScalePageLayoutView="0" workbookViewId="0" topLeftCell="A4">
      <selection activeCell="C11" sqref="C11"/>
    </sheetView>
  </sheetViews>
  <sheetFormatPr defaultColWidth="9.00390625" defaultRowHeight="12.75"/>
  <cols>
    <col min="1" max="1" width="8.00390625" style="0" customWidth="1"/>
    <col min="2" max="2" width="66.75390625" style="0" customWidth="1"/>
    <col min="3" max="3" width="14.125" style="0" customWidth="1"/>
    <col min="4" max="4" width="13.375" style="0" customWidth="1"/>
  </cols>
  <sheetData>
    <row r="1" spans="2:4" ht="94.5" customHeight="1">
      <c r="B1" s="139" t="s">
        <v>251</v>
      </c>
      <c r="C1" s="139"/>
      <c r="D1" s="127"/>
    </row>
    <row r="2" spans="1:4" ht="92.25" customHeight="1">
      <c r="A2" s="5"/>
      <c r="B2" s="139" t="s">
        <v>252</v>
      </c>
      <c r="C2" s="139"/>
      <c r="D2" s="127"/>
    </row>
    <row r="3" spans="1:3" ht="18.75">
      <c r="A3" s="5"/>
      <c r="B3" s="1"/>
      <c r="C3" s="1"/>
    </row>
    <row r="4" spans="1:3" ht="60" customHeight="1">
      <c r="A4" s="5"/>
      <c r="B4" s="138" t="s">
        <v>253</v>
      </c>
      <c r="C4" s="138"/>
    </row>
    <row r="5" spans="1:3" ht="19.5" thickBot="1">
      <c r="A5" s="5"/>
      <c r="B5" s="31"/>
      <c r="C5" s="31"/>
    </row>
    <row r="6" spans="1:4" ht="56.25">
      <c r="A6" s="36" t="s">
        <v>176</v>
      </c>
      <c r="B6" s="36" t="s">
        <v>177</v>
      </c>
      <c r="C6" s="37" t="s">
        <v>202</v>
      </c>
      <c r="D6" s="37" t="s">
        <v>254</v>
      </c>
    </row>
    <row r="7" spans="1:4" ht="51.75" customHeight="1">
      <c r="A7" s="104" t="s">
        <v>178</v>
      </c>
      <c r="B7" s="10" t="s">
        <v>221</v>
      </c>
      <c r="C7" s="105"/>
      <c r="D7" s="105">
        <f>D10+D11+D12+D13</f>
        <v>5018.696</v>
      </c>
    </row>
    <row r="8" spans="1:4" ht="18.75" customHeight="1">
      <c r="A8" s="104"/>
      <c r="B8" s="10" t="s">
        <v>222</v>
      </c>
      <c r="C8" s="105"/>
      <c r="D8" s="105"/>
    </row>
    <row r="9" spans="1:4" ht="17.25" customHeight="1">
      <c r="A9" s="104" t="s">
        <v>179</v>
      </c>
      <c r="B9" s="10" t="s">
        <v>180</v>
      </c>
      <c r="C9" s="105">
        <v>0</v>
      </c>
      <c r="D9" s="105">
        <v>0</v>
      </c>
    </row>
    <row r="10" spans="1:4" ht="19.5" customHeight="1">
      <c r="A10" s="18" t="s">
        <v>181</v>
      </c>
      <c r="B10" s="10" t="s">
        <v>182</v>
      </c>
      <c r="C10" s="105">
        <f>2!C14+2!C17+2!C19+2!C16</f>
        <v>286.66999999999996</v>
      </c>
      <c r="D10" s="105">
        <f>2!D14+2!D17+2!D19+2!D18</f>
        <v>1392.3660000000002</v>
      </c>
    </row>
    <row r="11" spans="1:4" ht="18" customHeight="1">
      <c r="A11" s="18" t="s">
        <v>183</v>
      </c>
      <c r="B11" s="10" t="s">
        <v>184</v>
      </c>
      <c r="C11" s="105">
        <f>2!C22+2!C24</f>
        <v>200</v>
      </c>
      <c r="D11" s="105">
        <f>2!D22+2!D24</f>
        <v>1695.46</v>
      </c>
    </row>
    <row r="12" spans="1:4" ht="18" customHeight="1">
      <c r="A12" s="18" t="s">
        <v>203</v>
      </c>
      <c r="B12" s="10" t="s">
        <v>223</v>
      </c>
      <c r="C12" s="105">
        <f>2!C8</f>
        <v>0</v>
      </c>
      <c r="D12" s="105">
        <f>2!D9+2!D10</f>
        <v>1805.17</v>
      </c>
    </row>
    <row r="13" spans="1:4" ht="18.75">
      <c r="A13" s="18"/>
      <c r="B13" s="17" t="s">
        <v>224</v>
      </c>
      <c r="C13" s="105">
        <f>2!C12+2!C11</f>
        <v>0</v>
      </c>
      <c r="D13" s="105">
        <f>2!D12+2!D11</f>
        <v>125.7</v>
      </c>
    </row>
    <row r="14" spans="1:4" ht="18.75">
      <c r="A14" s="109"/>
      <c r="B14" s="110" t="s">
        <v>80</v>
      </c>
      <c r="C14" s="111">
        <f>C10+C11+C12+C13</f>
        <v>486.66999999999996</v>
      </c>
      <c r="D14" s="111">
        <f>D7</f>
        <v>5018.696</v>
      </c>
    </row>
  </sheetData>
  <sheetProtection/>
  <mergeCells count="3">
    <mergeCell ref="B4:C4"/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KyrlykSP</cp:lastModifiedBy>
  <cp:lastPrinted>2019-12-02T03:45:45Z</cp:lastPrinted>
  <dcterms:created xsi:type="dcterms:W3CDTF">2007-09-12T09:25:25Z</dcterms:created>
  <dcterms:modified xsi:type="dcterms:W3CDTF">2019-12-02T03:45:48Z</dcterms:modified>
  <cp:category/>
  <cp:version/>
  <cp:contentType/>
  <cp:contentStatus/>
</cp:coreProperties>
</file>