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<sst xmlns="http://schemas.openxmlformats.org/spreadsheetml/2006/main" count="34" uniqueCount="23">
  <si>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</si>
  <si>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</si>
  <si>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</si>
  <si>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</si>
  <si>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</si>
  <si>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</si>
  <si>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</si>
  <si>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</si>
  <si>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</si>
  <si>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</si>
  <si>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</si>
  <si>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</si>
  <si>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</si>
  <si>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</si>
  <si>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</si>
  <si>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</si>
  <si>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</si>
  <si>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</si>
  <si>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</si>
  <si>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</si>
  <si>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</si>
  <si>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</si>
  <si>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1 ноября 2020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</si>
</sst>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4"/>
  <sheetViews>
    <sheetView tabSelected="1" view="pageBreakPreview" zoomScaleSheetLayoutView="100" zoomScalePageLayoutView="0" workbookViewId="0" topLeftCell="A10">
      <selection activeCell="N22" sqref="N22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0" width="11.625" style="0" bestFit="1" customWidth="1"/>
    <col min="11" max="11" width="9.625" style="0" bestFit="1" customWidth="1"/>
    <col min="13" max="16" width="9.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10" t="s">
        <v>10</v>
      </c>
      <c r="B8" s="10" t="s">
        <v>1</v>
      </c>
      <c r="C8" s="12" t="s">
        <v>2</v>
      </c>
      <c r="D8" s="12"/>
      <c r="E8" s="10" t="s">
        <v>6</v>
      </c>
      <c r="F8" s="10"/>
      <c r="G8" s="11"/>
      <c r="H8" s="11"/>
      <c r="I8" s="11"/>
      <c r="J8" s="11"/>
      <c r="K8" s="11"/>
      <c r="L8" s="11"/>
    </row>
    <row r="9" spans="1:12" ht="12.75">
      <c r="A9" s="10"/>
      <c r="B9" s="10"/>
      <c r="C9" s="10" t="s">
        <v>3</v>
      </c>
      <c r="D9" s="10" t="s">
        <v>4</v>
      </c>
      <c r="E9" s="10" t="s">
        <v>5</v>
      </c>
      <c r="F9" s="10"/>
      <c r="G9" s="10" t="s">
        <v>7</v>
      </c>
      <c r="H9" s="10"/>
      <c r="I9" s="8" t="s">
        <v>8</v>
      </c>
      <c r="J9" s="6" t="s">
        <v>9</v>
      </c>
      <c r="K9" s="7"/>
      <c r="L9" s="8" t="s">
        <v>8</v>
      </c>
    </row>
    <row r="10" spans="1:12" ht="12.75">
      <c r="A10" s="10"/>
      <c r="B10" s="10"/>
      <c r="C10" s="10"/>
      <c r="D10" s="10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370788</v>
      </c>
      <c r="D12" s="3">
        <f>F12</f>
        <v>111978</v>
      </c>
      <c r="E12" s="3">
        <v>370788</v>
      </c>
      <c r="F12" s="3">
        <v>111978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398858.24</v>
      </c>
      <c r="D13" s="3">
        <f>F13</f>
        <v>92576</v>
      </c>
      <c r="E13" s="3">
        <v>306282.24</v>
      </c>
      <c r="F13" s="3">
        <v>92576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229805</v>
      </c>
      <c r="D21" s="2">
        <f>H21</f>
        <v>69401</v>
      </c>
      <c r="E21" s="2"/>
      <c r="F21" s="2"/>
      <c r="G21" s="3">
        <v>229805</v>
      </c>
      <c r="H21" s="3">
        <v>69401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241927.75782</v>
      </c>
      <c r="D22" s="3">
        <f>H22</f>
        <v>56115.34782</v>
      </c>
      <c r="E22" s="2"/>
      <c r="F22" s="2"/>
      <c r="G22" s="3">
        <f>(16982*7)+24172.4+42766.01</f>
        <v>185812.41</v>
      </c>
      <c r="H22" s="3">
        <f>G22*0.302</f>
        <v>56115.34782</v>
      </c>
      <c r="I22" s="2">
        <v>1</v>
      </c>
      <c r="J22" s="2"/>
      <c r="K22" s="2"/>
      <c r="L22" s="2"/>
      <c r="M22" s="4"/>
      <c r="N22" s="4"/>
      <c r="O22" s="4"/>
    </row>
    <row r="23" spans="1:16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  <c r="P23" s="4"/>
    </row>
    <row r="24" spans="1:15" ht="12.75">
      <c r="A24" s="2"/>
      <c r="B24" s="2" t="s">
        <v>12</v>
      </c>
      <c r="C24" s="3">
        <f>J24</f>
        <v>929807</v>
      </c>
      <c r="D24" s="3">
        <f>K24</f>
        <v>280803</v>
      </c>
      <c r="E24" s="2"/>
      <c r="F24" s="2"/>
      <c r="G24" s="3"/>
      <c r="H24" s="3"/>
      <c r="I24" s="2"/>
      <c r="J24" s="3">
        <f>(957952+201660)-G21</f>
        <v>929807</v>
      </c>
      <c r="K24" s="3">
        <f>(289303+60901)-H21</f>
        <v>280803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829832.15218</v>
      </c>
      <c r="D25" s="3">
        <f>K25</f>
        <v>177255.65218</v>
      </c>
      <c r="E25" s="2"/>
      <c r="F25" s="2"/>
      <c r="G25" s="3"/>
      <c r="H25" s="3"/>
      <c r="I25" s="2"/>
      <c r="J25" s="3">
        <f>(656932.04+181456.87)-G22</f>
        <v>652576.5</v>
      </c>
      <c r="K25" s="3">
        <f>(187131+46240)-H22</f>
        <v>177255.65218</v>
      </c>
      <c r="L25" s="2">
        <v>3.8</v>
      </c>
      <c r="O25" s="4"/>
    </row>
    <row r="26" spans="1:14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</row>
    <row r="27" spans="1:12" ht="12.75">
      <c r="A27" s="2"/>
      <c r="B27" s="2" t="s">
        <v>12</v>
      </c>
      <c r="C27" s="3">
        <f>C12+C21+C24</f>
        <v>1530400</v>
      </c>
      <c r="D27" s="3">
        <f>D24+D21+D12</f>
        <v>462182</v>
      </c>
      <c r="E27" s="3">
        <f>E12</f>
        <v>370788</v>
      </c>
      <c r="F27" s="3">
        <f>F12</f>
        <v>111978</v>
      </c>
      <c r="G27" s="3">
        <f>G21</f>
        <v>229805</v>
      </c>
      <c r="H27" s="3">
        <f>H21</f>
        <v>69401</v>
      </c>
      <c r="I27" s="2">
        <f>I12+I21</f>
        <v>2</v>
      </c>
      <c r="J27" s="3">
        <f>J24</f>
        <v>929807</v>
      </c>
      <c r="K27" s="3">
        <f>K24</f>
        <v>280803</v>
      </c>
      <c r="L27" s="2">
        <v>3.8</v>
      </c>
    </row>
    <row r="28" spans="1:12" ht="12.75">
      <c r="A28" s="2"/>
      <c r="B28" s="2" t="s">
        <v>13</v>
      </c>
      <c r="C28" s="3">
        <f>C13+C22+C25</f>
        <v>1470618.15</v>
      </c>
      <c r="D28" s="3">
        <f>D13+D22+D25</f>
        <v>325947</v>
      </c>
      <c r="E28" s="2">
        <f>E13</f>
        <v>306282.24</v>
      </c>
      <c r="F28" s="3">
        <f>F13</f>
        <v>92576</v>
      </c>
      <c r="G28" s="3">
        <f>G22</f>
        <v>185812.41</v>
      </c>
      <c r="H28" s="3">
        <f>H22</f>
        <v>56115.34782</v>
      </c>
      <c r="I28" s="2">
        <f>I13+I22</f>
        <v>2</v>
      </c>
      <c r="J28" s="3">
        <f>J25</f>
        <v>652576.5</v>
      </c>
      <c r="K28" s="3">
        <f>K25</f>
        <v>177255.65218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A8:A10"/>
    <mergeCell ref="C8:D8"/>
    <mergeCell ref="C9:C10"/>
    <mergeCell ref="D9:D10"/>
    <mergeCell ref="I9:I10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Кырлык</cp:lastModifiedBy>
  <cp:lastPrinted>2020-11-02T09:11:07Z</cp:lastPrinted>
  <dcterms:created xsi:type="dcterms:W3CDTF">2010-01-11T08:56:58Z</dcterms:created>
  <dcterms:modified xsi:type="dcterms:W3CDTF">2020-11-02T09:11:09Z</dcterms:modified>
  <cp:category/>
  <cp:version/>
  <cp:contentType/>
  <cp:contentStatus/>
</cp:coreProperties>
</file>